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<sst xmlns="http://schemas.openxmlformats.org/spreadsheetml/2006/main" count="163" uniqueCount="107">
  <si>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</si>
  <si>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</si>
  <si>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</si>
  <si>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</si>
  <si>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</si>
  <si>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</si>
  <si>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</si>
  <si>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</si>
  <si>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</si>
  <si>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</si>
  <si>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</si>
  <si>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</si>
  <si>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</si>
  <si>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</si>
  <si>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</si>
  <si>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</si>
  <si>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</si>
  <si>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</si>
  <si>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</si>
  <si>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</si>
  <si>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</si>
  <si>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</si>
  <si>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</si>
  <si>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</si>
  <si>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</si>
  <si>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</si>
  <si>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</si>
  <si>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</si>
  <si>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</si>
  <si>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</si>
  <si>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</si>
  <si>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</si>
  <si>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</si>
  <si>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</si>
  <si>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</si>
  <si>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</si>
  <si>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</si>
  <si>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</si>
  <si>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</si>
  <si>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</si>
  <si>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</si>
  <si>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</si>
  <si>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</si>
  <si>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</si>
  <si>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</si>
  <si>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</si>
  <si>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</si>
  <si>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</si>
  <si>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</si>
  <si>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</si>
  <si>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</si>
  <si>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</si>
  <si>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</si>
  <si>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</si>
  <si>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</si>
  <si>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</si>
  <si>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</si>
  <si>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</si>
  <si>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</si>
  <si>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</si>
  <si>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</si>
  <si>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</si>
  <si>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</si>
  <si>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</si>
  <si>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</si>
  <si>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</si>
  <si>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</si>
  <si>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</si>
  <si>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</si>
  <si>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</si>
  <si>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</si>
  <si>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</si>
  <si>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</si>
  <si>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</si>
  <si>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</si>
  <si>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</si>
  <si>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</si>
  <si>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</si>
  <si>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</si>
  <si>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</si>
  <si>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</si>
  <si>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</si>
  <si>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</si>
  <si>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</si>
  <si>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</si>
  <si>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</si>
  <si>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</si>
  <si>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</si>
  <si>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</si>
  <si>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</si>
  <si>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</si>
  <si>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</si>
  <si>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</si>
  <si>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</si>
  <si>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</si>
  <si>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</si>
  <si>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</si>
  <si>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</si>
  <si>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</si>
  <si>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</si>
  <si>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</si>
  <si>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</si>
  <si>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</si>
  <si>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«ԳՅՈՒՄՐՈՒ N 7 ՀԻՄՆԱԿԱՆ ԴՊՐՈՑ» ՊՈԱԿ-ի </t>
  </si>
  <si>
    <r>
      <t>«</t>
    </r>
    <r>
      <rPr>
        <b/>
        <u val="single"/>
        <sz val="14"/>
        <rFont val="Sylfaen"/>
        <family val="1"/>
      </rPr>
      <t xml:space="preserve">ԳՅՈՒՄՐՈՒ N  7 ՀԻՄՆԱԿԱՆ ԴՊՐՈՑ </t>
    </r>
    <r>
      <rPr>
        <b/>
        <sz val="14"/>
        <rFont val="Sylfaen"/>
        <family val="1"/>
      </rPr>
      <t xml:space="preserve">» ՊՈԱԿ-ի </t>
    </r>
  </si>
  <si>
    <t>Առողջապահական լաբորատոր նյութեր</t>
  </si>
  <si>
    <t>Այլ ծախսեր</t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</si>
</sst>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9"/>
      <color indexed="8"/>
      <name val="Aramian Normal"/>
      <family val="2"/>
    </font>
    <font>
      <sz val="9"/>
      <color theme="1"/>
      <name val="Aramian Norm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30" fillId="0" borderId="10" xfId="0" applyNumberFormat="1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6.57421875" style="5" customWidth="1"/>
    <col min="2" max="2" width="34.7109375" style="5" customWidth="1"/>
    <col min="3" max="3" width="13.8515625" style="5" customWidth="1"/>
    <col min="4" max="4" width="14.140625" style="5" customWidth="1"/>
    <col min="5" max="5" width="18.421875" style="5" customWidth="1"/>
    <col min="6" max="6" width="16.140625" style="6" customWidth="1"/>
    <col min="7" max="7" width="13.421875" style="75" customWidth="1"/>
    <col min="8" max="16" width="9.140625" style="75" customWidth="1"/>
    <col min="17" max="16384" width="9.140625" style="5" customWidth="1"/>
  </cols>
  <sheetData>
    <row r="1" spans="1:11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7" ht="18.75" customHeight="1">
      <c r="A2" s="95" t="s">
        <v>48</v>
      </c>
      <c r="B2" s="95"/>
      <c r="C2" s="95"/>
      <c r="D2" s="95"/>
      <c r="E2" s="95"/>
      <c r="F2" s="95"/>
      <c r="G2" s="76"/>
    </row>
    <row r="3" spans="1:6" ht="27.75" customHeight="1">
      <c r="A3" s="97" t="s">
        <v>104</v>
      </c>
      <c r="B3" s="97"/>
      <c r="C3" s="97"/>
      <c r="D3" s="97"/>
      <c r="E3" s="97"/>
      <c r="F3" s="97"/>
    </row>
    <row r="4" spans="1:13" ht="18.75" customHeight="1">
      <c r="A4" s="96" t="s">
        <v>56</v>
      </c>
      <c r="B4" s="96"/>
      <c r="C4" s="96"/>
      <c r="D4" s="96"/>
      <c r="E4" s="96"/>
      <c r="F4" s="96"/>
      <c r="G4" s="77"/>
      <c r="H4" s="78"/>
      <c r="I4" s="78"/>
      <c r="J4" s="78"/>
      <c r="K4" s="78"/>
      <c r="L4" s="78"/>
      <c r="M4" s="78"/>
    </row>
    <row r="5" spans="1:7" ht="30" customHeight="1">
      <c r="A5" s="7"/>
      <c r="B5" s="7"/>
      <c r="C5" s="7"/>
      <c r="D5" s="7"/>
      <c r="E5" s="7"/>
      <c r="F5" s="24" t="s">
        <v>61</v>
      </c>
      <c r="G5" s="2"/>
    </row>
    <row r="6" spans="1:7" ht="26.25" customHeight="1">
      <c r="A6" s="8" t="s">
        <v>0</v>
      </c>
      <c r="B6" s="23" t="s">
        <v>1</v>
      </c>
      <c r="C6" s="9"/>
      <c r="D6" s="9"/>
      <c r="E6" s="9"/>
      <c r="F6" s="10"/>
      <c r="G6" s="2"/>
    </row>
    <row r="7" spans="1:7" ht="18" customHeight="1">
      <c r="A7" s="20">
        <v>1</v>
      </c>
      <c r="B7" s="22" t="s">
        <v>78</v>
      </c>
      <c r="C7" s="11"/>
      <c r="D7" s="12"/>
      <c r="E7" s="12" t="s">
        <v>91</v>
      </c>
      <c r="F7" s="21">
        <f>F8+F9+'Ekamutner ev caxser'!E2000+F11+F12+F15</f>
        <v>191274.2</v>
      </c>
      <c r="G7" s="2"/>
    </row>
    <row r="8" spans="1:7" ht="18" customHeight="1">
      <c r="A8" s="20"/>
      <c r="B8" s="22" t="s">
        <v>95</v>
      </c>
      <c r="C8" s="11"/>
      <c r="D8" s="12"/>
      <c r="E8" s="12"/>
      <c r="F8" s="21">
        <v>58841.1</v>
      </c>
      <c r="G8" s="2"/>
    </row>
    <row r="9" spans="1:7" ht="18" customHeight="1">
      <c r="A9" s="20"/>
      <c r="B9" s="22" t="s">
        <v>96</v>
      </c>
      <c r="C9" s="11"/>
      <c r="D9" s="12"/>
      <c r="E9" s="12"/>
      <c r="F9" s="21">
        <v>64894.9</v>
      </c>
      <c r="G9" s="2"/>
    </row>
    <row r="10" spans="1:7" ht="18" customHeight="1">
      <c r="A10" s="20"/>
      <c r="B10" s="22" t="s">
        <v>97</v>
      </c>
      <c r="C10" s="11"/>
      <c r="D10" s="12"/>
      <c r="E10" s="12"/>
      <c r="F10" s="21"/>
      <c r="G10" s="2"/>
    </row>
    <row r="11" spans="1:7" ht="18" customHeight="1">
      <c r="A11" s="20"/>
      <c r="B11" s="22" t="s">
        <v>98</v>
      </c>
      <c r="C11" s="11"/>
      <c r="D11" s="12"/>
      <c r="E11" s="12"/>
      <c r="F11" s="21">
        <v>5607.3</v>
      </c>
      <c r="G11" s="2"/>
    </row>
    <row r="12" spans="1:16" s="28" customFormat="1" ht="18" customHeight="1">
      <c r="A12" s="19">
        <v>1.1</v>
      </c>
      <c r="B12" s="59" t="s">
        <v>82</v>
      </c>
      <c r="C12" s="16"/>
      <c r="D12" s="65"/>
      <c r="E12" s="65"/>
      <c r="F12" s="19">
        <f>F13+F14</f>
        <v>61703.3</v>
      </c>
      <c r="G12" s="79"/>
      <c r="H12" s="80"/>
      <c r="I12" s="80"/>
      <c r="J12" s="80"/>
      <c r="K12" s="80"/>
      <c r="L12" s="80"/>
      <c r="M12" s="80"/>
      <c r="N12" s="80"/>
      <c r="O12" s="80"/>
      <c r="P12" s="80"/>
    </row>
    <row r="13" spans="1:16" s="28" customFormat="1" ht="18" customHeight="1">
      <c r="A13" s="19"/>
      <c r="B13" s="59" t="s">
        <v>95</v>
      </c>
      <c r="C13" s="16"/>
      <c r="D13" s="65"/>
      <c r="E13" s="65"/>
      <c r="F13" s="19">
        <v>31998.8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</row>
    <row r="14" spans="1:16" s="28" customFormat="1" ht="18" customHeight="1">
      <c r="A14" s="19"/>
      <c r="B14" s="59" t="s">
        <v>96</v>
      </c>
      <c r="C14" s="16"/>
      <c r="D14" s="65"/>
      <c r="E14" s="65"/>
      <c r="F14" s="19">
        <v>29704.5</v>
      </c>
      <c r="G14" s="79"/>
      <c r="H14" s="80"/>
      <c r="I14" s="80"/>
      <c r="J14" s="80"/>
      <c r="K14" s="80"/>
      <c r="L14" s="80"/>
      <c r="M14" s="80"/>
      <c r="N14" s="80"/>
      <c r="O14" s="80"/>
      <c r="P14" s="80"/>
    </row>
    <row r="15" spans="1:16" s="28" customFormat="1" ht="18" customHeight="1">
      <c r="A15" s="19">
        <v>1.2</v>
      </c>
      <c r="B15" s="85" t="s">
        <v>81</v>
      </c>
      <c r="C15" s="16"/>
      <c r="D15" s="65"/>
      <c r="E15" s="65"/>
      <c r="F15" s="19">
        <v>227.6</v>
      </c>
      <c r="G15" s="79"/>
      <c r="H15" s="80"/>
      <c r="I15" s="80"/>
      <c r="J15" s="80"/>
      <c r="K15" s="80"/>
      <c r="L15" s="80"/>
      <c r="M15" s="80"/>
      <c r="N15" s="80"/>
      <c r="O15" s="80"/>
      <c r="P15" s="80"/>
    </row>
    <row r="16" spans="1:16" s="28" customFormat="1" ht="18" customHeight="1">
      <c r="A16" s="19"/>
      <c r="B16" s="85" t="s">
        <v>96</v>
      </c>
      <c r="C16" s="16"/>
      <c r="D16" s="65"/>
      <c r="E16" s="65"/>
      <c r="F16" s="19"/>
      <c r="G16" s="79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28" customFormat="1" ht="18" customHeight="1">
      <c r="A17" s="19"/>
      <c r="B17" s="85" t="s">
        <v>97</v>
      </c>
      <c r="C17" s="16"/>
      <c r="D17" s="65"/>
      <c r="E17" s="65"/>
      <c r="F17" s="19"/>
      <c r="G17" s="79"/>
      <c r="H17" s="80"/>
      <c r="I17" s="80"/>
      <c r="J17" s="80"/>
      <c r="K17" s="80"/>
      <c r="L17" s="80"/>
      <c r="M17" s="80"/>
      <c r="N17" s="80"/>
      <c r="O17" s="80"/>
      <c r="P17" s="80"/>
    </row>
    <row r="18" spans="1:7" ht="18" customHeight="1">
      <c r="A18" s="20">
        <v>2</v>
      </c>
      <c r="B18" s="56" t="s">
        <v>2</v>
      </c>
      <c r="C18" s="11"/>
      <c r="D18" s="12"/>
      <c r="E18" s="12"/>
      <c r="F18" s="21"/>
      <c r="G18" s="2"/>
    </row>
    <row r="19" spans="1:7" ht="18" customHeight="1">
      <c r="A19" s="20">
        <v>3</v>
      </c>
      <c r="B19" s="56" t="s">
        <v>65</v>
      </c>
      <c r="C19" s="11"/>
      <c r="D19" s="12"/>
      <c r="E19" s="12"/>
      <c r="F19" s="21"/>
      <c r="G19" s="2"/>
    </row>
    <row r="20" spans="1:7" ht="18" customHeight="1">
      <c r="A20" s="20">
        <v>4</v>
      </c>
      <c r="B20" s="56" t="s">
        <v>66</v>
      </c>
      <c r="C20" s="11"/>
      <c r="D20" s="12"/>
      <c r="E20" s="12"/>
      <c r="F20" s="21">
        <v>433.6</v>
      </c>
      <c r="G20" s="2"/>
    </row>
    <row r="21" spans="1:7" ht="18" customHeight="1">
      <c r="A21" s="20">
        <v>5</v>
      </c>
      <c r="B21" s="55" t="s">
        <v>62</v>
      </c>
      <c r="C21" s="13"/>
      <c r="D21" s="12"/>
      <c r="E21" s="12"/>
      <c r="F21" s="21">
        <v>86.4</v>
      </c>
      <c r="G21" s="2"/>
    </row>
    <row r="22" spans="1:7" ht="18" customHeight="1">
      <c r="A22" s="20">
        <v>6</v>
      </c>
      <c r="B22" s="56" t="s">
        <v>84</v>
      </c>
      <c r="C22" s="13"/>
      <c r="D22" s="12"/>
      <c r="E22" s="12"/>
      <c r="F22" s="21"/>
      <c r="G22" s="2"/>
    </row>
    <row r="23" spans="1:7" ht="18" customHeight="1">
      <c r="A23" s="20">
        <v>7</v>
      </c>
      <c r="B23" s="56" t="s">
        <v>3</v>
      </c>
      <c r="C23" s="13"/>
      <c r="D23" s="12"/>
      <c r="E23" s="12"/>
      <c r="F23" s="21">
        <v>709.6</v>
      </c>
      <c r="G23" s="2"/>
    </row>
    <row r="24" spans="1:7" ht="22.5" customHeight="1">
      <c r="A24" s="20">
        <v>8</v>
      </c>
      <c r="B24" s="55" t="s">
        <v>4</v>
      </c>
      <c r="C24" s="13"/>
      <c r="D24" s="12"/>
      <c r="E24" s="12"/>
      <c r="F24" s="21"/>
      <c r="G24" s="2"/>
    </row>
    <row r="25" spans="1:7" ht="21.75" customHeight="1">
      <c r="A25" s="20">
        <v>9</v>
      </c>
      <c r="B25" s="56" t="s">
        <v>5</v>
      </c>
      <c r="C25" s="13"/>
      <c r="D25" s="12"/>
      <c r="E25" s="12"/>
      <c r="F25" s="21"/>
      <c r="G25" s="2"/>
    </row>
    <row r="26" spans="1:7" ht="21.75" customHeight="1">
      <c r="A26" s="20">
        <v>10</v>
      </c>
      <c r="B26" s="55" t="s">
        <v>6</v>
      </c>
      <c r="C26" s="13"/>
      <c r="D26" s="12"/>
      <c r="E26" s="12"/>
      <c r="F26" s="21"/>
      <c r="G26" s="2"/>
    </row>
    <row r="27" spans="1:7" ht="21.75" customHeight="1">
      <c r="A27" s="20">
        <v>11</v>
      </c>
      <c r="B27" s="2" t="s">
        <v>99</v>
      </c>
      <c r="C27" s="13"/>
      <c r="D27" s="12"/>
      <c r="E27" s="12"/>
      <c r="F27" s="21">
        <v>7480.2</v>
      </c>
      <c r="G27" s="2"/>
    </row>
    <row r="28" spans="1:7" ht="19.5" customHeight="1">
      <c r="A28" s="20">
        <v>12</v>
      </c>
      <c r="B28" s="22"/>
      <c r="C28" s="13"/>
      <c r="D28" s="12"/>
      <c r="E28" s="12"/>
      <c r="F28" s="21"/>
      <c r="G28" s="2"/>
    </row>
    <row r="29" spans="1:7" ht="19.5" customHeight="1">
      <c r="A29" s="20">
        <v>13</v>
      </c>
      <c r="B29" s="22"/>
      <c r="C29" s="13"/>
      <c r="D29" s="12"/>
      <c r="E29" s="12"/>
      <c r="F29" s="21"/>
      <c r="G29" s="2"/>
    </row>
    <row r="30" spans="1:16" s="15" customFormat="1" ht="21.75" customHeight="1">
      <c r="A30" s="20">
        <v>14</v>
      </c>
      <c r="B30" s="4" t="s">
        <v>7</v>
      </c>
      <c r="C30" s="13"/>
      <c r="D30" s="12"/>
      <c r="E30" s="12"/>
      <c r="F30" s="21"/>
      <c r="G30" s="72"/>
      <c r="H30" s="81"/>
      <c r="I30" s="81"/>
      <c r="J30" s="81"/>
      <c r="K30" s="81"/>
      <c r="L30" s="81"/>
      <c r="M30" s="81"/>
      <c r="N30" s="81"/>
      <c r="O30" s="81"/>
      <c r="P30" s="81"/>
    </row>
    <row r="31" spans="1:7" ht="24" customHeight="1">
      <c r="A31" s="8"/>
      <c r="B31" s="14" t="s">
        <v>30</v>
      </c>
      <c r="C31" s="10"/>
      <c r="D31" s="9"/>
      <c r="E31" s="9"/>
      <c r="F31" s="9">
        <f>SUM(F7,F18:F30)</f>
        <v>199984.00000000003</v>
      </c>
      <c r="G31" s="2"/>
    </row>
    <row r="32" spans="1:7" ht="23.25" customHeight="1">
      <c r="A32" s="11"/>
      <c r="B32" s="8"/>
      <c r="C32" s="13"/>
      <c r="D32" s="12"/>
      <c r="E32" s="12"/>
      <c r="F32" s="12"/>
      <c r="G32" s="2"/>
    </row>
    <row r="33" spans="1:7" ht="24.75" customHeight="1">
      <c r="A33" s="8" t="s">
        <v>8</v>
      </c>
      <c r="B33" s="23" t="s">
        <v>9</v>
      </c>
      <c r="C33" s="10"/>
      <c r="D33" s="10"/>
      <c r="E33" s="10"/>
      <c r="F33" s="10"/>
      <c r="G33" s="2"/>
    </row>
    <row r="34" spans="1:7" ht="18" customHeight="1">
      <c r="A34" s="20">
        <v>1</v>
      </c>
      <c r="B34" s="22" t="s">
        <v>10</v>
      </c>
      <c r="C34" s="13"/>
      <c r="D34" s="12"/>
      <c r="E34" s="12"/>
      <c r="F34" s="21">
        <f>128933.1</f>
        <v>128933.1</v>
      </c>
      <c r="G34" s="2"/>
    </row>
    <row r="35" spans="1:7" ht="15" customHeight="1">
      <c r="A35" s="64">
        <v>1.1</v>
      </c>
      <c r="B35" s="17" t="s">
        <v>67</v>
      </c>
      <c r="C35" s="13"/>
      <c r="D35" s="12"/>
      <c r="E35" s="12"/>
      <c r="F35" s="21">
        <v>30322.5</v>
      </c>
      <c r="G35" s="2"/>
    </row>
    <row r="36" spans="1:7" ht="15" customHeight="1">
      <c r="A36" s="64">
        <v>1.2</v>
      </c>
      <c r="B36" s="17" t="s">
        <v>11</v>
      </c>
      <c r="C36" s="13"/>
      <c r="D36" s="12"/>
      <c r="E36" s="12"/>
      <c r="F36" s="21"/>
      <c r="G36" s="2"/>
    </row>
    <row r="37" spans="1:7" ht="18" customHeight="1">
      <c r="A37" s="20">
        <v>2</v>
      </c>
      <c r="B37" s="56" t="s">
        <v>13</v>
      </c>
      <c r="C37" s="13"/>
      <c r="D37" s="12"/>
      <c r="E37" s="12"/>
      <c r="F37" s="21">
        <v>5099.8</v>
      </c>
      <c r="G37" s="2"/>
    </row>
    <row r="38" spans="1:7" ht="18" customHeight="1">
      <c r="A38" s="20">
        <v>3</v>
      </c>
      <c r="B38" s="61" t="s">
        <v>12</v>
      </c>
      <c r="C38" s="13"/>
      <c r="D38" s="12"/>
      <c r="E38" s="12"/>
      <c r="F38" s="21">
        <v>2900.2</v>
      </c>
      <c r="G38" s="2"/>
    </row>
    <row r="39" spans="1:7" ht="18" customHeight="1">
      <c r="A39" s="20">
        <v>4</v>
      </c>
      <c r="B39" s="61" t="s">
        <v>15</v>
      </c>
      <c r="C39" s="13"/>
      <c r="D39" s="12"/>
      <c r="E39" s="12"/>
      <c r="F39" s="21">
        <v>950</v>
      </c>
      <c r="G39" s="2"/>
    </row>
    <row r="40" spans="1:7" ht="18" customHeight="1">
      <c r="A40" s="20">
        <v>5</v>
      </c>
      <c r="B40" s="56" t="s">
        <v>16</v>
      </c>
      <c r="C40" s="13"/>
      <c r="D40" s="12"/>
      <c r="E40" s="12"/>
      <c r="F40" s="21">
        <v>192</v>
      </c>
      <c r="G40" s="2"/>
    </row>
    <row r="41" spans="1:7" ht="18" customHeight="1">
      <c r="A41" s="20">
        <v>6</v>
      </c>
      <c r="B41" s="56" t="s">
        <v>17</v>
      </c>
      <c r="C41" s="13"/>
      <c r="D41" s="12"/>
      <c r="E41" s="12"/>
      <c r="F41" s="21">
        <v>120</v>
      </c>
      <c r="G41" s="2"/>
    </row>
    <row r="42" spans="1:7" ht="18" customHeight="1">
      <c r="A42" s="20">
        <v>7</v>
      </c>
      <c r="B42" s="61" t="s">
        <v>18</v>
      </c>
      <c r="C42" s="13"/>
      <c r="D42" s="13"/>
      <c r="E42" s="13"/>
      <c r="F42" s="13">
        <f>SUM(F43:F45)</f>
        <v>350</v>
      </c>
      <c r="G42" s="2"/>
    </row>
    <row r="43" spans="1:7" ht="18" customHeight="1">
      <c r="A43" s="64">
        <v>7.1</v>
      </c>
      <c r="B43" s="62" t="s">
        <v>19</v>
      </c>
      <c r="C43" s="13"/>
      <c r="D43" s="12"/>
      <c r="E43" s="12"/>
      <c r="F43" s="19">
        <v>350</v>
      </c>
      <c r="G43" s="2"/>
    </row>
    <row r="44" spans="1:7" ht="18" customHeight="1">
      <c r="A44" s="64">
        <v>7.2</v>
      </c>
      <c r="B44" s="63" t="s">
        <v>20</v>
      </c>
      <c r="C44" s="13"/>
      <c r="D44" s="12"/>
      <c r="E44" s="12"/>
      <c r="F44" s="19"/>
      <c r="G44" s="2"/>
    </row>
    <row r="45" spans="1:7" ht="18" customHeight="1">
      <c r="A45" s="64">
        <v>7.3</v>
      </c>
      <c r="B45" s="63" t="s">
        <v>21</v>
      </c>
      <c r="C45" s="13"/>
      <c r="D45" s="12"/>
      <c r="E45" s="12"/>
      <c r="F45" s="19"/>
      <c r="G45" s="2"/>
    </row>
    <row r="46" spans="1:7" ht="18" customHeight="1">
      <c r="A46" s="20">
        <v>8</v>
      </c>
      <c r="B46" s="56" t="s">
        <v>68</v>
      </c>
      <c r="C46" s="13"/>
      <c r="D46" s="12"/>
      <c r="E46" s="12"/>
      <c r="F46" s="21"/>
      <c r="G46" s="2"/>
    </row>
    <row r="47" spans="1:7" ht="18" customHeight="1">
      <c r="A47" s="20">
        <v>9</v>
      </c>
      <c r="B47" s="56" t="s">
        <v>22</v>
      </c>
      <c r="C47" s="13"/>
      <c r="D47" s="12"/>
      <c r="E47" s="12"/>
      <c r="F47" s="21">
        <v>29.9</v>
      </c>
      <c r="G47" s="2"/>
    </row>
    <row r="48" spans="1:7" ht="18" customHeight="1">
      <c r="A48" s="20">
        <v>10</v>
      </c>
      <c r="B48" s="61" t="s">
        <v>31</v>
      </c>
      <c r="C48" s="13"/>
      <c r="D48" s="12"/>
      <c r="E48" s="12"/>
      <c r="F48" s="21">
        <v>1966</v>
      </c>
      <c r="G48" s="2"/>
    </row>
    <row r="49" spans="1:7" ht="18" customHeight="1">
      <c r="A49" s="20">
        <v>11</v>
      </c>
      <c r="B49" s="61" t="s">
        <v>23</v>
      </c>
      <c r="C49" s="13"/>
      <c r="D49" s="12"/>
      <c r="E49" s="12"/>
      <c r="F49" s="21">
        <v>1600</v>
      </c>
      <c r="G49" s="2"/>
    </row>
    <row r="50" spans="1:7" ht="18" customHeight="1">
      <c r="A50" s="20">
        <v>12</v>
      </c>
      <c r="B50" s="56" t="s">
        <v>32</v>
      </c>
      <c r="C50" s="13"/>
      <c r="D50" s="12"/>
      <c r="E50" s="12"/>
      <c r="F50" s="21"/>
      <c r="G50" s="2"/>
    </row>
    <row r="51" spans="1:7" ht="18.75" customHeight="1">
      <c r="A51" s="20">
        <v>13</v>
      </c>
      <c r="B51" s="4" t="s">
        <v>55</v>
      </c>
      <c r="C51" s="13"/>
      <c r="D51" s="12"/>
      <c r="E51" s="12"/>
      <c r="F51" s="21"/>
      <c r="G51" s="2"/>
    </row>
    <row r="52" spans="1:8" ht="18" customHeight="1">
      <c r="A52" s="20">
        <v>14</v>
      </c>
      <c r="B52" s="56" t="s">
        <v>14</v>
      </c>
      <c r="C52" s="13"/>
      <c r="D52" s="12"/>
      <c r="E52" s="12"/>
      <c r="F52" s="21">
        <v>15342.6</v>
      </c>
      <c r="G52" s="2"/>
      <c r="H52" s="82"/>
    </row>
    <row r="53" spans="1:8" ht="20.25" customHeight="1">
      <c r="A53" s="20">
        <v>15</v>
      </c>
      <c r="B53" s="56" t="s">
        <v>70</v>
      </c>
      <c r="C53" s="13"/>
      <c r="D53" s="12"/>
      <c r="E53" s="12"/>
      <c r="F53" s="21">
        <v>3987</v>
      </c>
      <c r="G53" s="2"/>
      <c r="H53" s="82"/>
    </row>
    <row r="54" spans="1:7" ht="18" customHeight="1">
      <c r="A54" s="20">
        <v>16</v>
      </c>
      <c r="B54" s="56" t="s">
        <v>24</v>
      </c>
      <c r="C54" s="13"/>
      <c r="D54" s="12"/>
      <c r="E54" s="12"/>
      <c r="F54" s="21">
        <v>2450</v>
      </c>
      <c r="G54" s="2"/>
    </row>
    <row r="55" spans="1:7" ht="18.75" customHeight="1">
      <c r="A55" s="20">
        <v>17</v>
      </c>
      <c r="B55" s="56" t="s">
        <v>25</v>
      </c>
      <c r="C55" s="13"/>
      <c r="D55" s="12"/>
      <c r="E55" s="12"/>
      <c r="F55" s="21">
        <v>250</v>
      </c>
      <c r="G55" s="2"/>
    </row>
    <row r="56" spans="1:7" ht="18.75" customHeight="1">
      <c r="A56" s="20">
        <v>18</v>
      </c>
      <c r="B56" s="56" t="s">
        <v>90</v>
      </c>
      <c r="C56" s="13"/>
      <c r="D56" s="12"/>
      <c r="E56" s="12"/>
      <c r="F56" s="21">
        <v>250</v>
      </c>
      <c r="G56" s="2"/>
    </row>
    <row r="57" spans="1:7" ht="18" customHeight="1">
      <c r="A57" s="20">
        <v>19</v>
      </c>
      <c r="B57" s="87" t="s">
        <v>63</v>
      </c>
      <c r="C57" s="13"/>
      <c r="D57" s="12"/>
      <c r="E57" s="12"/>
      <c r="F57" s="21"/>
      <c r="G57" s="2"/>
    </row>
    <row r="58" spans="1:7" ht="18.75" customHeight="1">
      <c r="A58" s="20">
        <v>20</v>
      </c>
      <c r="B58" s="73" t="s">
        <v>50</v>
      </c>
      <c r="C58" s="13"/>
      <c r="D58" s="12"/>
      <c r="E58" s="12"/>
      <c r="F58" s="21"/>
      <c r="G58" s="2"/>
    </row>
    <row r="59" spans="1:7" ht="18.75" customHeight="1">
      <c r="A59" s="20">
        <v>21</v>
      </c>
      <c r="B59" s="73" t="s">
        <v>52</v>
      </c>
      <c r="C59" s="13"/>
      <c r="D59" s="12"/>
      <c r="E59" s="12"/>
      <c r="F59" s="21">
        <v>979.6</v>
      </c>
      <c r="G59" s="2"/>
    </row>
    <row r="60" spans="1:7" ht="18.75" customHeight="1">
      <c r="A60" s="20">
        <v>22</v>
      </c>
      <c r="B60" s="73" t="s">
        <v>51</v>
      </c>
      <c r="C60" s="13"/>
      <c r="D60" s="12"/>
      <c r="E60" s="12"/>
      <c r="F60" s="21"/>
      <c r="G60" s="2"/>
    </row>
    <row r="61" spans="1:7" ht="18.75" customHeight="1">
      <c r="A61" s="20">
        <v>23</v>
      </c>
      <c r="B61" s="73" t="s">
        <v>53</v>
      </c>
      <c r="C61" s="13"/>
      <c r="D61" s="12"/>
      <c r="E61" s="12"/>
      <c r="F61" s="21">
        <v>295.8</v>
      </c>
      <c r="G61" s="2"/>
    </row>
    <row r="62" spans="1:7" ht="18.75" customHeight="1">
      <c r="A62" s="20">
        <v>24</v>
      </c>
      <c r="B62" s="73" t="s">
        <v>54</v>
      </c>
      <c r="C62" s="13"/>
      <c r="D62" s="12"/>
      <c r="E62" s="12"/>
      <c r="F62" s="21">
        <v>108.8</v>
      </c>
      <c r="G62" s="2"/>
    </row>
    <row r="63" spans="1:7" ht="18.75" customHeight="1">
      <c r="A63" s="20">
        <v>25</v>
      </c>
      <c r="B63" s="73" t="s">
        <v>85</v>
      </c>
      <c r="C63" s="13"/>
      <c r="D63" s="12"/>
      <c r="E63" s="12"/>
      <c r="F63" s="21"/>
      <c r="G63" s="2"/>
    </row>
    <row r="64" spans="1:7" ht="18.75" customHeight="1">
      <c r="A64" s="20">
        <v>26</v>
      </c>
      <c r="B64" s="73" t="s">
        <v>86</v>
      </c>
      <c r="C64" s="13"/>
      <c r="D64" s="12"/>
      <c r="E64" s="12"/>
      <c r="F64" s="21">
        <v>95.4</v>
      </c>
      <c r="G64" s="2"/>
    </row>
    <row r="65" spans="1:7" ht="18.75" customHeight="1">
      <c r="A65" s="20">
        <v>27</v>
      </c>
      <c r="B65" s="73" t="s">
        <v>83</v>
      </c>
      <c r="C65" s="13"/>
      <c r="D65" s="12"/>
      <c r="E65" s="12"/>
      <c r="F65" s="21">
        <v>227.6</v>
      </c>
      <c r="G65" s="2"/>
    </row>
    <row r="66" spans="1:7" ht="18.75" customHeight="1">
      <c r="A66" s="20">
        <v>28</v>
      </c>
      <c r="B66" s="98" t="s">
        <v>101</v>
      </c>
      <c r="C66" s="98"/>
      <c r="D66" s="12"/>
      <c r="E66" s="12"/>
      <c r="F66" s="21">
        <v>2050</v>
      </c>
      <c r="G66" s="2"/>
    </row>
    <row r="67" spans="1:7" ht="18.75" customHeight="1">
      <c r="A67" s="20">
        <v>29</v>
      </c>
      <c r="B67" s="2"/>
      <c r="C67" s="13"/>
      <c r="D67" s="12"/>
      <c r="E67" s="12"/>
      <c r="F67" s="21"/>
      <c r="G67" s="2"/>
    </row>
    <row r="68" spans="1:7" ht="18.75" customHeight="1">
      <c r="A68" s="20">
        <v>30</v>
      </c>
      <c r="B68" s="2"/>
      <c r="C68" s="13"/>
      <c r="D68" s="12"/>
      <c r="E68" s="12"/>
      <c r="F68" s="21"/>
      <c r="G68" s="2"/>
    </row>
    <row r="69" spans="1:7" ht="18.75" customHeight="1">
      <c r="A69" s="20">
        <v>31</v>
      </c>
      <c r="B69" s="2"/>
      <c r="C69" s="13"/>
      <c r="D69" s="12"/>
      <c r="E69" s="12"/>
      <c r="F69" s="21"/>
      <c r="G69" s="2"/>
    </row>
    <row r="70" spans="1:7" ht="18.75" customHeight="1">
      <c r="A70" s="20">
        <v>32</v>
      </c>
      <c r="B70" s="2" t="s">
        <v>100</v>
      </c>
      <c r="C70" s="13"/>
      <c r="D70" s="12"/>
      <c r="E70" s="12"/>
      <c r="F70" s="21"/>
      <c r="G70" s="2"/>
    </row>
    <row r="71" spans="1:7" ht="18" customHeight="1">
      <c r="A71" s="20">
        <v>33</v>
      </c>
      <c r="B71" s="2" t="s">
        <v>26</v>
      </c>
      <c r="C71" s="13"/>
      <c r="D71" s="12"/>
      <c r="E71" s="12"/>
      <c r="F71" s="21"/>
      <c r="G71" s="2"/>
    </row>
    <row r="72" spans="1:7" ht="18" customHeight="1">
      <c r="A72" s="64">
        <v>33.1</v>
      </c>
      <c r="B72" s="63" t="s">
        <v>27</v>
      </c>
      <c r="C72" s="13"/>
      <c r="D72" s="12"/>
      <c r="E72" s="12"/>
      <c r="F72" s="21"/>
      <c r="G72" s="2"/>
    </row>
    <row r="73" spans="1:7" ht="18" customHeight="1">
      <c r="A73" s="20">
        <v>34</v>
      </c>
      <c r="B73" s="56" t="s">
        <v>69</v>
      </c>
      <c r="C73" s="13"/>
      <c r="D73" s="12"/>
      <c r="E73" s="12"/>
      <c r="F73" s="19"/>
      <c r="G73" s="2"/>
    </row>
    <row r="74" spans="1:16" s="15" customFormat="1" ht="20.25" customHeight="1">
      <c r="A74" s="20">
        <v>35</v>
      </c>
      <c r="B74" s="56" t="s">
        <v>28</v>
      </c>
      <c r="C74" s="13"/>
      <c r="D74" s="12"/>
      <c r="E74" s="12"/>
      <c r="F74" s="21"/>
      <c r="G74" s="83"/>
      <c r="H74" s="81"/>
      <c r="I74" s="81"/>
      <c r="J74" s="81"/>
      <c r="K74" s="81"/>
      <c r="L74" s="81"/>
      <c r="M74" s="81"/>
      <c r="N74" s="81"/>
      <c r="O74" s="81"/>
      <c r="P74" s="81"/>
    </row>
    <row r="75" spans="1:7" ht="23.25" customHeight="1">
      <c r="A75" s="20">
        <v>36</v>
      </c>
      <c r="B75" s="73" t="s">
        <v>29</v>
      </c>
      <c r="C75" s="10"/>
      <c r="D75" s="9"/>
      <c r="E75" s="9"/>
      <c r="F75" s="21">
        <v>1256.1</v>
      </c>
      <c r="G75" s="84"/>
    </row>
    <row r="76" spans="1:7" ht="23.25" customHeight="1">
      <c r="A76" s="60"/>
      <c r="B76" s="74" t="s">
        <v>33</v>
      </c>
      <c r="C76" s="10"/>
      <c r="D76" s="9"/>
      <c r="E76" s="9"/>
      <c r="F76" s="9">
        <f>SUM(F34,F37:F42,F46:F71,F73:F75)</f>
        <v>169433.9</v>
      </c>
      <c r="G76" s="84">
        <f>+F31-F76</f>
        <v>30550.100000000035</v>
      </c>
    </row>
    <row r="77" spans="2:7" ht="18">
      <c r="B77" s="4"/>
      <c r="C77" s="4"/>
      <c r="D77" s="4"/>
      <c r="E77" s="4"/>
      <c r="F77" s="12"/>
      <c r="G77" s="2"/>
    </row>
    <row r="78" spans="2:7" ht="18">
      <c r="B78" s="4"/>
      <c r="C78" s="4"/>
      <c r="D78" s="4"/>
      <c r="E78" s="4"/>
      <c r="F78" s="11"/>
      <c r="G78" s="2"/>
    </row>
    <row r="79" spans="2:7" ht="18">
      <c r="B79" s="4"/>
      <c r="C79" s="4"/>
      <c r="D79" s="4"/>
      <c r="E79" s="4"/>
      <c r="F79" s="11"/>
      <c r="G79" s="2"/>
    </row>
    <row r="80" spans="2:6" ht="18">
      <c r="B80" s="4"/>
      <c r="C80" s="4"/>
      <c r="D80" s="4"/>
      <c r="E80" s="4"/>
      <c r="F80" s="11"/>
    </row>
    <row r="81" spans="2:6" ht="18">
      <c r="B81" s="4"/>
      <c r="C81" s="4"/>
      <c r="D81" s="4"/>
      <c r="E81" s="4"/>
      <c r="F81" s="11"/>
    </row>
    <row r="82" spans="2:6" ht="18">
      <c r="B82" s="4"/>
      <c r="C82" s="4"/>
      <c r="D82" s="4"/>
      <c r="E82" s="4"/>
      <c r="F82" s="11"/>
    </row>
    <row r="83" spans="2:6" ht="18">
      <c r="B83" s="4"/>
      <c r="C83" s="4"/>
      <c r="D83" s="4"/>
      <c r="E83" s="4"/>
      <c r="F83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0" bestFit="1" customWidth="1"/>
    <col min="7" max="7" width="9.57421875" style="80" bestFit="1" customWidth="1"/>
    <col min="8" max="14" width="9.140625" style="80" customWidth="1"/>
    <col min="15" max="16384" width="9.140625" style="28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5" customFormat="1" ht="24.75" customHeight="1">
      <c r="A2" s="97" t="s">
        <v>103</v>
      </c>
      <c r="B2" s="97"/>
      <c r="C2" s="97"/>
      <c r="D2" s="97"/>
      <c r="E2" s="97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99" t="s">
        <v>94</v>
      </c>
      <c r="B3" s="99"/>
      <c r="C3" s="99"/>
      <c r="D3" s="99"/>
      <c r="E3" s="99"/>
      <c r="F3" s="89"/>
      <c r="G3" s="89"/>
      <c r="H3" s="89"/>
      <c r="I3" s="89"/>
      <c r="J3" s="89"/>
      <c r="K3" s="89"/>
      <c r="L3" s="89"/>
    </row>
    <row r="4" spans="1:14" s="5" customFormat="1" ht="14.25" customHeight="1">
      <c r="A4" s="49"/>
      <c r="B4" s="49"/>
      <c r="E4" s="50" t="s">
        <v>49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5" customFormat="1" ht="62.25" customHeight="1">
      <c r="A5" s="51"/>
      <c r="B5" s="52" t="s">
        <v>34</v>
      </c>
      <c r="C5" s="58" t="s">
        <v>92</v>
      </c>
      <c r="D5" s="58" t="s">
        <v>93</v>
      </c>
      <c r="E5" s="58" t="s">
        <v>59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5" customFormat="1" ht="41.25" customHeight="1">
      <c r="A6" s="30" t="s">
        <v>0</v>
      </c>
      <c r="B6" s="31" t="s">
        <v>35</v>
      </c>
      <c r="C6" s="44"/>
      <c r="D6" s="44"/>
      <c r="E6" s="32">
        <f aca="true" t="shared" si="0" ref="E6:E11">D6-C6</f>
        <v>0</v>
      </c>
      <c r="F6" s="91"/>
      <c r="G6" s="75"/>
      <c r="H6" s="75"/>
      <c r="I6" s="75"/>
      <c r="J6" s="75"/>
      <c r="K6" s="75"/>
      <c r="L6" s="75"/>
      <c r="M6" s="75"/>
      <c r="N6" s="75"/>
    </row>
    <row r="7" spans="1:14" s="5" customFormat="1" ht="36">
      <c r="A7" s="30" t="s">
        <v>8</v>
      </c>
      <c r="B7" s="31" t="s">
        <v>75</v>
      </c>
      <c r="C7" s="32">
        <f>SUM(C8,C19:C31)</f>
        <v>196429.5</v>
      </c>
      <c r="D7" s="32">
        <f>SUM(D8,D19:D31)</f>
        <v>199984</v>
      </c>
      <c r="E7" s="32">
        <f t="shared" si="0"/>
        <v>3554.5</v>
      </c>
      <c r="F7" s="91"/>
      <c r="G7" s="75"/>
      <c r="H7" s="75"/>
      <c r="I7" s="75"/>
      <c r="J7" s="75"/>
      <c r="K7" s="75"/>
      <c r="L7" s="75"/>
      <c r="M7" s="75"/>
      <c r="N7" s="75"/>
    </row>
    <row r="8" spans="1:14" s="5" customFormat="1" ht="17.25" customHeight="1">
      <c r="A8" s="25">
        <v>1</v>
      </c>
      <c r="B8" s="26" t="s">
        <v>78</v>
      </c>
      <c r="C8" s="45">
        <f>C9+C10+C11+C13+C16+C12</f>
        <v>187719.69999999998</v>
      </c>
      <c r="D8" s="45">
        <f>D9+D10+D11+D13+D16+D12</f>
        <v>191274.19999999998</v>
      </c>
      <c r="E8" s="34">
        <f t="shared" si="0"/>
        <v>3554.5</v>
      </c>
      <c r="F8" s="91"/>
      <c r="G8" s="75"/>
      <c r="H8" s="75"/>
      <c r="I8" s="75"/>
      <c r="J8" s="75"/>
      <c r="K8" s="75"/>
      <c r="L8" s="75"/>
      <c r="M8" s="75"/>
      <c r="N8" s="75"/>
    </row>
    <row r="9" spans="1:14" s="5" customFormat="1" ht="17.25" customHeight="1">
      <c r="A9" s="25"/>
      <c r="B9" s="26" t="s">
        <v>95</v>
      </c>
      <c r="C9" s="45">
        <v>57810.8</v>
      </c>
      <c r="D9" s="45">
        <v>58841.1</v>
      </c>
      <c r="E9" s="34">
        <f t="shared" si="0"/>
        <v>1030.2999999999956</v>
      </c>
      <c r="F9" s="91"/>
      <c r="G9" s="75"/>
      <c r="H9" s="75"/>
      <c r="I9" s="75"/>
      <c r="J9" s="75"/>
      <c r="K9" s="75"/>
      <c r="L9" s="75"/>
      <c r="M9" s="75"/>
      <c r="N9" s="75"/>
    </row>
    <row r="10" spans="1:14" s="5" customFormat="1" ht="17.25" customHeight="1">
      <c r="A10" s="25"/>
      <c r="B10" s="26" t="s">
        <v>96</v>
      </c>
      <c r="C10" s="45">
        <v>66381.2</v>
      </c>
      <c r="D10" s="45">
        <v>64894.9</v>
      </c>
      <c r="E10" s="34">
        <f t="shared" si="0"/>
        <v>-1486.2999999999956</v>
      </c>
      <c r="F10" s="91"/>
      <c r="G10" s="75"/>
      <c r="H10" s="75"/>
      <c r="I10" s="75"/>
      <c r="J10" s="75"/>
      <c r="K10" s="75"/>
      <c r="L10" s="75"/>
      <c r="M10" s="75"/>
      <c r="N10" s="75"/>
    </row>
    <row r="11" spans="1:14" s="5" customFormat="1" ht="17.25" customHeight="1">
      <c r="A11" s="25"/>
      <c r="B11" s="26" t="s">
        <v>97</v>
      </c>
      <c r="C11" s="45"/>
      <c r="D11" s="45"/>
      <c r="E11" s="34">
        <f t="shared" si="0"/>
        <v>0</v>
      </c>
      <c r="F11" s="91"/>
      <c r="G11" s="75"/>
      <c r="H11" s="75"/>
      <c r="I11" s="75"/>
      <c r="J11" s="75"/>
      <c r="K11" s="75"/>
      <c r="L11" s="75"/>
      <c r="M11" s="75"/>
      <c r="N11" s="75"/>
    </row>
    <row r="12" spans="1:14" s="5" customFormat="1" ht="17.25" customHeight="1">
      <c r="A12" s="25"/>
      <c r="B12" s="26" t="s">
        <v>98</v>
      </c>
      <c r="C12" s="45">
        <v>5340.3</v>
      </c>
      <c r="D12" s="45">
        <v>5607.3</v>
      </c>
      <c r="E12" s="34">
        <f>C12-D12</f>
        <v>-267</v>
      </c>
      <c r="F12" s="91"/>
      <c r="G12" s="75"/>
      <c r="H12" s="75"/>
      <c r="I12" s="75"/>
      <c r="J12" s="75"/>
      <c r="K12" s="75"/>
      <c r="L12" s="75"/>
      <c r="M12" s="75"/>
      <c r="N12" s="75"/>
    </row>
    <row r="13" spans="1:14" s="29" customFormat="1" ht="17.25" customHeight="1">
      <c r="A13" s="27">
        <v>1.1</v>
      </c>
      <c r="B13" s="66" t="s">
        <v>64</v>
      </c>
      <c r="C13" s="47">
        <f>C14+C15</f>
        <v>58187.399999999994</v>
      </c>
      <c r="D13" s="47">
        <f>D14+D15</f>
        <v>61703.3</v>
      </c>
      <c r="E13" s="36">
        <f>D13-C13</f>
        <v>3515.9000000000087</v>
      </c>
      <c r="F13" s="92"/>
      <c r="G13" s="90"/>
      <c r="H13" s="90"/>
      <c r="I13" s="90"/>
      <c r="J13" s="90"/>
      <c r="K13" s="90"/>
      <c r="L13" s="90"/>
      <c r="M13" s="90"/>
      <c r="N13" s="90"/>
    </row>
    <row r="14" spans="1:14" s="29" customFormat="1" ht="17.25" customHeight="1">
      <c r="A14" s="27"/>
      <c r="B14" s="26" t="s">
        <v>95</v>
      </c>
      <c r="C14" s="47">
        <v>28800.8</v>
      </c>
      <c r="D14" s="47">
        <v>31998.8</v>
      </c>
      <c r="E14" s="34">
        <f>D14-C14</f>
        <v>3198</v>
      </c>
      <c r="F14" s="92"/>
      <c r="G14" s="90"/>
      <c r="H14" s="90"/>
      <c r="I14" s="90"/>
      <c r="J14" s="90"/>
      <c r="K14" s="90"/>
      <c r="L14" s="90"/>
      <c r="M14" s="90"/>
      <c r="N14" s="90"/>
    </row>
    <row r="15" spans="1:14" s="29" customFormat="1" ht="17.25" customHeight="1">
      <c r="A15" s="27"/>
      <c r="B15" s="26" t="s">
        <v>96</v>
      </c>
      <c r="C15" s="47">
        <v>29386.6</v>
      </c>
      <c r="D15" s="47">
        <v>29704.5</v>
      </c>
      <c r="E15" s="34">
        <f>D15-C15</f>
        <v>317.90000000000146</v>
      </c>
      <c r="F15" s="92"/>
      <c r="G15" s="90"/>
      <c r="H15" s="90"/>
      <c r="I15" s="90"/>
      <c r="J15" s="90"/>
      <c r="K15" s="90"/>
      <c r="L15" s="90"/>
      <c r="M15" s="90"/>
      <c r="N15" s="90"/>
    </row>
    <row r="16" spans="1:14" s="29" customFormat="1" ht="17.25" customHeight="1">
      <c r="A16" s="27">
        <v>1.2</v>
      </c>
      <c r="B16" s="66" t="s">
        <v>81</v>
      </c>
      <c r="C16" s="47">
        <f>C17+C18</f>
        <v>0</v>
      </c>
      <c r="D16" s="47">
        <f>D17+D18</f>
        <v>227.6</v>
      </c>
      <c r="E16" s="36">
        <f>D16-C16</f>
        <v>227.6</v>
      </c>
      <c r="F16" s="92"/>
      <c r="G16" s="90"/>
      <c r="H16" s="90"/>
      <c r="I16" s="90"/>
      <c r="J16" s="90"/>
      <c r="K16" s="90"/>
      <c r="L16" s="90"/>
      <c r="M16" s="90"/>
      <c r="N16" s="90"/>
    </row>
    <row r="17" spans="1:14" s="29" customFormat="1" ht="17.25" customHeight="1">
      <c r="A17" s="27"/>
      <c r="B17" s="26" t="s">
        <v>96</v>
      </c>
      <c r="C17" s="47"/>
      <c r="D17" s="47">
        <v>227.6</v>
      </c>
      <c r="E17" s="36"/>
      <c r="F17" s="92"/>
      <c r="G17" s="90"/>
      <c r="H17" s="90"/>
      <c r="I17" s="90"/>
      <c r="J17" s="90"/>
      <c r="K17" s="90"/>
      <c r="L17" s="90"/>
      <c r="M17" s="90"/>
      <c r="N17" s="90"/>
    </row>
    <row r="18" spans="1:14" s="29" customFormat="1" ht="17.25" customHeight="1">
      <c r="A18" s="27"/>
      <c r="B18" s="26" t="s">
        <v>97</v>
      </c>
      <c r="C18" s="47"/>
      <c r="D18" s="47"/>
      <c r="E18" s="36"/>
      <c r="F18" s="92"/>
      <c r="G18" s="90"/>
      <c r="H18" s="90"/>
      <c r="I18" s="90"/>
      <c r="J18" s="90"/>
      <c r="K18" s="90"/>
      <c r="L18" s="90"/>
      <c r="M18" s="90"/>
      <c r="N18" s="90"/>
    </row>
    <row r="19" spans="1:14" s="5" customFormat="1" ht="17.25" customHeight="1">
      <c r="A19" s="25">
        <v>2</v>
      </c>
      <c r="B19" s="3" t="s">
        <v>2</v>
      </c>
      <c r="C19" s="45"/>
      <c r="D19" s="45"/>
      <c r="E19" s="34">
        <f>D19-C19</f>
        <v>0</v>
      </c>
      <c r="F19" s="91"/>
      <c r="G19" s="75"/>
      <c r="H19" s="75"/>
      <c r="I19" s="75"/>
      <c r="J19" s="75"/>
      <c r="K19" s="75"/>
      <c r="L19" s="75"/>
      <c r="M19" s="75"/>
      <c r="N19" s="75"/>
    </row>
    <row r="20" spans="1:14" s="5" customFormat="1" ht="17.25" customHeight="1">
      <c r="A20" s="25">
        <v>3</v>
      </c>
      <c r="B20" s="3" t="s">
        <v>65</v>
      </c>
      <c r="C20" s="45"/>
      <c r="D20" s="45"/>
      <c r="E20" s="34">
        <f aca="true" t="shared" si="1" ref="E20:E29">D20-C20</f>
        <v>0</v>
      </c>
      <c r="F20" s="91"/>
      <c r="G20" s="75"/>
      <c r="H20" s="75"/>
      <c r="I20" s="75"/>
      <c r="J20" s="75"/>
      <c r="K20" s="75"/>
      <c r="L20" s="75"/>
      <c r="M20" s="75"/>
      <c r="N20" s="75"/>
    </row>
    <row r="21" spans="1:14" s="5" customFormat="1" ht="17.25" customHeight="1">
      <c r="A21" s="25">
        <v>4</v>
      </c>
      <c r="B21" s="3" t="s">
        <v>66</v>
      </c>
      <c r="C21" s="45">
        <v>433.6</v>
      </c>
      <c r="D21" s="45">
        <v>433.6</v>
      </c>
      <c r="E21" s="34">
        <f t="shared" si="1"/>
        <v>0</v>
      </c>
      <c r="F21" s="91"/>
      <c r="G21" s="75"/>
      <c r="H21" s="75"/>
      <c r="I21" s="75"/>
      <c r="J21" s="75"/>
      <c r="K21" s="75"/>
      <c r="L21" s="75"/>
      <c r="M21" s="75"/>
      <c r="N21" s="75"/>
    </row>
    <row r="22" spans="1:14" s="5" customFormat="1" ht="17.25" customHeight="1">
      <c r="A22" s="25">
        <v>5</v>
      </c>
      <c r="B22" s="57" t="s">
        <v>62</v>
      </c>
      <c r="C22" s="45">
        <v>86.4</v>
      </c>
      <c r="D22" s="45">
        <v>86.4</v>
      </c>
      <c r="E22" s="34">
        <f t="shared" si="1"/>
        <v>0</v>
      </c>
      <c r="F22" s="93"/>
      <c r="G22" s="75"/>
      <c r="H22" s="75"/>
      <c r="I22" s="75"/>
      <c r="J22" s="75"/>
      <c r="K22" s="75"/>
      <c r="L22" s="75"/>
      <c r="M22" s="75"/>
      <c r="N22" s="75"/>
    </row>
    <row r="23" spans="1:14" s="5" customFormat="1" ht="17.25" customHeight="1">
      <c r="A23" s="25">
        <v>6</v>
      </c>
      <c r="B23" s="3" t="s">
        <v>84</v>
      </c>
      <c r="C23" s="45"/>
      <c r="D23" s="45"/>
      <c r="E23" s="34">
        <f t="shared" si="1"/>
        <v>0</v>
      </c>
      <c r="F23" s="93"/>
      <c r="G23" s="75"/>
      <c r="H23" s="75"/>
      <c r="I23" s="75"/>
      <c r="J23" s="75"/>
      <c r="K23" s="75"/>
      <c r="L23" s="75"/>
      <c r="M23" s="75"/>
      <c r="N23" s="75"/>
    </row>
    <row r="24" spans="1:14" s="5" customFormat="1" ht="17.25" customHeight="1">
      <c r="A24" s="25">
        <v>7</v>
      </c>
      <c r="B24" s="3" t="s">
        <v>3</v>
      </c>
      <c r="C24" s="45">
        <v>709.6</v>
      </c>
      <c r="D24" s="45">
        <v>709.6</v>
      </c>
      <c r="E24" s="34">
        <f t="shared" si="1"/>
        <v>0</v>
      </c>
      <c r="F24" s="93"/>
      <c r="G24" s="75"/>
      <c r="H24" s="75"/>
      <c r="I24" s="75"/>
      <c r="J24" s="75"/>
      <c r="K24" s="75"/>
      <c r="L24" s="75"/>
      <c r="M24" s="75"/>
      <c r="N24" s="75"/>
    </row>
    <row r="25" spans="1:14" s="5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3"/>
      <c r="G25" s="75"/>
      <c r="H25" s="75"/>
      <c r="I25" s="75"/>
      <c r="J25" s="75"/>
      <c r="K25" s="75"/>
      <c r="L25" s="75"/>
      <c r="M25" s="75"/>
      <c r="N25" s="75"/>
    </row>
    <row r="26" spans="1:14" s="5" customFormat="1" ht="17.25" customHeight="1">
      <c r="A26" s="25">
        <v>9</v>
      </c>
      <c r="B26" s="33" t="s">
        <v>36</v>
      </c>
      <c r="C26" s="45">
        <v>7480.2</v>
      </c>
      <c r="D26" s="45">
        <v>7480.2</v>
      </c>
      <c r="E26" s="34">
        <f t="shared" si="1"/>
        <v>0</v>
      </c>
      <c r="F26" s="93"/>
      <c r="G26" s="75"/>
      <c r="H26" s="75"/>
      <c r="I26" s="75"/>
      <c r="J26" s="75"/>
      <c r="K26" s="75"/>
      <c r="L26" s="75"/>
      <c r="M26" s="75"/>
      <c r="N26" s="75"/>
    </row>
    <row r="27" spans="1:14" s="5" customFormat="1" ht="17.25" customHeight="1">
      <c r="A27" s="25">
        <v>10</v>
      </c>
      <c r="B27" s="33" t="s">
        <v>6</v>
      </c>
      <c r="C27" s="45"/>
      <c r="D27" s="45"/>
      <c r="E27" s="34">
        <f t="shared" si="1"/>
        <v>0</v>
      </c>
      <c r="F27" s="93"/>
      <c r="G27" s="75"/>
      <c r="H27" s="75"/>
      <c r="I27" s="75"/>
      <c r="J27" s="75"/>
      <c r="K27" s="75"/>
      <c r="L27" s="75"/>
      <c r="M27" s="75"/>
      <c r="N27" s="75"/>
    </row>
    <row r="28" spans="1:14" s="5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3"/>
      <c r="G28" s="75"/>
      <c r="H28" s="75"/>
      <c r="I28" s="75"/>
      <c r="J28" s="75"/>
      <c r="K28" s="75"/>
      <c r="L28" s="75"/>
      <c r="M28" s="75"/>
      <c r="N28" s="75"/>
    </row>
    <row r="29" spans="1:14" s="5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3"/>
      <c r="G29" s="75"/>
      <c r="H29" s="75"/>
      <c r="I29" s="75"/>
      <c r="J29" s="75"/>
      <c r="K29" s="75"/>
      <c r="L29" s="75"/>
      <c r="M29" s="75"/>
      <c r="N29" s="75"/>
    </row>
    <row r="30" spans="1:14" s="5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3"/>
      <c r="G30" s="75"/>
      <c r="H30" s="75"/>
      <c r="I30" s="75"/>
      <c r="J30" s="75"/>
      <c r="K30" s="75"/>
      <c r="L30" s="75"/>
      <c r="M30" s="75"/>
      <c r="N30" s="75"/>
    </row>
    <row r="31" spans="1:14" s="5" customFormat="1" ht="17.25" customHeight="1">
      <c r="A31" s="25">
        <v>14</v>
      </c>
      <c r="B31" s="33" t="s">
        <v>37</v>
      </c>
      <c r="C31" s="45"/>
      <c r="D31" s="45"/>
      <c r="E31" s="34">
        <f t="shared" si="2"/>
        <v>0</v>
      </c>
      <c r="F31" s="93"/>
      <c r="G31" s="75"/>
      <c r="H31" s="75"/>
      <c r="I31" s="75"/>
      <c r="J31" s="75"/>
      <c r="K31" s="75"/>
      <c r="L31" s="75"/>
      <c r="M31" s="75"/>
      <c r="N31" s="75"/>
    </row>
    <row r="32" spans="1:14" s="5" customFormat="1" ht="39.75" customHeight="1">
      <c r="A32" s="30" t="s">
        <v>38</v>
      </c>
      <c r="B32" s="31" t="s">
        <v>39</v>
      </c>
      <c r="C32" s="32">
        <f>C33+C77</f>
        <v>170563.59999999998</v>
      </c>
      <c r="D32" s="32">
        <f>D33+D77</f>
        <v>173533.9</v>
      </c>
      <c r="E32" s="32">
        <f>E33+E77</f>
        <v>2970.3000000000175</v>
      </c>
      <c r="F32" s="93"/>
      <c r="G32" s="75"/>
      <c r="H32" s="75"/>
      <c r="I32" s="75"/>
      <c r="J32" s="75"/>
      <c r="K32" s="75"/>
      <c r="L32" s="75"/>
      <c r="M32" s="75"/>
      <c r="N32" s="75"/>
    </row>
    <row r="33" spans="1:14" s="5" customFormat="1" ht="28.5" customHeight="1">
      <c r="A33" s="70" t="s">
        <v>73</v>
      </c>
      <c r="B33" s="31" t="s">
        <v>76</v>
      </c>
      <c r="C33" s="32">
        <f>SUM(C34,C37:C42,C46:C71,C75:C76,C78:C86)</f>
        <v>168713.59999999998</v>
      </c>
      <c r="D33" s="32">
        <f>SUM(D34,D37:D42,D46:D71,D75:D76,D78:D84)</f>
        <v>171483.9</v>
      </c>
      <c r="E33" s="32">
        <f t="shared" si="2"/>
        <v>2770.3000000000175</v>
      </c>
      <c r="F33" s="93"/>
      <c r="G33" s="91"/>
      <c r="H33" s="75"/>
      <c r="I33" s="75"/>
      <c r="J33" s="75"/>
      <c r="K33" s="75"/>
      <c r="L33" s="75"/>
      <c r="M33" s="75"/>
      <c r="N33" s="75"/>
    </row>
    <row r="34" spans="1:14" s="5" customFormat="1" ht="18" customHeight="1">
      <c r="A34" s="25">
        <v>1</v>
      </c>
      <c r="B34" s="46" t="s">
        <v>10</v>
      </c>
      <c r="C34" s="45">
        <v>129122.1</v>
      </c>
      <c r="D34" s="45">
        <v>128933.1</v>
      </c>
      <c r="E34" s="34">
        <f t="shared" si="2"/>
        <v>-189</v>
      </c>
      <c r="F34" s="93"/>
      <c r="G34" s="75"/>
      <c r="H34" s="75"/>
      <c r="I34" s="75"/>
      <c r="J34" s="75"/>
      <c r="K34" s="75"/>
      <c r="L34" s="75"/>
      <c r="M34" s="75"/>
      <c r="N34" s="75"/>
    </row>
    <row r="35" spans="1:14" s="5" customFormat="1" ht="18" customHeight="1">
      <c r="A35" s="41">
        <v>1.1</v>
      </c>
      <c r="B35" s="35" t="s">
        <v>67</v>
      </c>
      <c r="C35" s="45">
        <v>28715.8</v>
      </c>
      <c r="D35" s="45">
        <v>30322.5</v>
      </c>
      <c r="E35" s="34">
        <f t="shared" si="2"/>
        <v>1606.7000000000007</v>
      </c>
      <c r="F35" s="93"/>
      <c r="G35" s="75"/>
      <c r="H35" s="75"/>
      <c r="I35" s="75"/>
      <c r="J35" s="75"/>
      <c r="K35" s="75"/>
      <c r="L35" s="75"/>
      <c r="M35" s="75"/>
      <c r="N35" s="75"/>
    </row>
    <row r="36" spans="1:14" s="5" customFormat="1" ht="18" customHeight="1">
      <c r="A36" s="41">
        <v>1.2</v>
      </c>
      <c r="B36" s="35" t="s">
        <v>11</v>
      </c>
      <c r="C36" s="47"/>
      <c r="D36" s="45"/>
      <c r="E36" s="34">
        <f t="shared" si="2"/>
        <v>0</v>
      </c>
      <c r="F36" s="93"/>
      <c r="G36" s="75"/>
      <c r="H36" s="75"/>
      <c r="I36" s="75"/>
      <c r="J36" s="75"/>
      <c r="K36" s="75"/>
      <c r="L36" s="75"/>
      <c r="M36" s="75"/>
      <c r="N36" s="75"/>
    </row>
    <row r="37" spans="1:14" s="5" customFormat="1" ht="18" customHeight="1">
      <c r="A37" s="25">
        <v>2</v>
      </c>
      <c r="B37" s="3" t="s">
        <v>13</v>
      </c>
      <c r="C37" s="45">
        <v>4500</v>
      </c>
      <c r="D37" s="45">
        <v>5099.796</v>
      </c>
      <c r="E37" s="34">
        <f t="shared" si="2"/>
        <v>599.7960000000003</v>
      </c>
      <c r="F37" s="93"/>
      <c r="G37" s="75"/>
      <c r="H37" s="75"/>
      <c r="I37" s="75"/>
      <c r="J37" s="75"/>
      <c r="K37" s="75"/>
      <c r="L37" s="75"/>
      <c r="M37" s="75"/>
      <c r="N37" s="75"/>
    </row>
    <row r="38" spans="1:14" s="5" customFormat="1" ht="18" customHeight="1">
      <c r="A38" s="25">
        <v>3</v>
      </c>
      <c r="B38" s="67" t="s">
        <v>12</v>
      </c>
      <c r="C38" s="45">
        <v>2500</v>
      </c>
      <c r="D38" s="45">
        <v>2900.204</v>
      </c>
      <c r="E38" s="34">
        <f t="shared" si="2"/>
        <v>400.2040000000002</v>
      </c>
      <c r="F38" s="93"/>
      <c r="G38" s="75"/>
      <c r="H38" s="75"/>
      <c r="I38" s="75"/>
      <c r="J38" s="75"/>
      <c r="K38" s="75"/>
      <c r="L38" s="75"/>
      <c r="M38" s="75"/>
      <c r="N38" s="75"/>
    </row>
    <row r="39" spans="1:14" s="5" customFormat="1" ht="18" customHeight="1">
      <c r="A39" s="25">
        <v>4</v>
      </c>
      <c r="B39" s="67" t="s">
        <v>15</v>
      </c>
      <c r="C39" s="45">
        <v>750</v>
      </c>
      <c r="D39" s="45">
        <v>950</v>
      </c>
      <c r="E39" s="34">
        <f t="shared" si="2"/>
        <v>200</v>
      </c>
      <c r="F39" s="93"/>
      <c r="G39" s="75"/>
      <c r="H39" s="75"/>
      <c r="I39" s="75"/>
      <c r="J39" s="75"/>
      <c r="K39" s="75"/>
      <c r="L39" s="75"/>
      <c r="M39" s="75"/>
      <c r="N39" s="75"/>
    </row>
    <row r="40" spans="1:14" s="5" customFormat="1" ht="18" customHeight="1">
      <c r="A40" s="25">
        <v>5</v>
      </c>
      <c r="B40" s="3" t="s">
        <v>16</v>
      </c>
      <c r="C40" s="45">
        <v>192</v>
      </c>
      <c r="D40" s="45">
        <v>192</v>
      </c>
      <c r="E40" s="34">
        <f t="shared" si="2"/>
        <v>0</v>
      </c>
      <c r="F40" s="93"/>
      <c r="G40" s="75"/>
      <c r="H40" s="75"/>
      <c r="I40" s="75"/>
      <c r="J40" s="75"/>
      <c r="K40" s="75"/>
      <c r="L40" s="75"/>
      <c r="M40" s="75"/>
      <c r="N40" s="75"/>
    </row>
    <row r="41" spans="1:14" s="5" customFormat="1" ht="16.5" customHeight="1">
      <c r="A41" s="25">
        <v>6</v>
      </c>
      <c r="B41" s="3" t="s">
        <v>17</v>
      </c>
      <c r="C41" s="45">
        <v>120</v>
      </c>
      <c r="D41" s="45">
        <v>120</v>
      </c>
      <c r="E41" s="34">
        <f aca="true" t="shared" si="3" ref="E41:E50">D41-C41</f>
        <v>0</v>
      </c>
      <c r="F41" s="93"/>
      <c r="G41" s="93"/>
      <c r="H41" s="93"/>
      <c r="I41" s="93"/>
      <c r="J41" s="75"/>
      <c r="K41" s="75"/>
      <c r="L41" s="75"/>
      <c r="M41" s="75"/>
      <c r="N41" s="75"/>
    </row>
    <row r="42" spans="1:14" s="5" customFormat="1" ht="18">
      <c r="A42" s="25">
        <v>7</v>
      </c>
      <c r="B42" s="67" t="s">
        <v>18</v>
      </c>
      <c r="C42" s="34">
        <v>300</v>
      </c>
      <c r="D42" s="34">
        <f>SUM(D43:D45)</f>
        <v>350</v>
      </c>
      <c r="E42" s="34">
        <f t="shared" si="3"/>
        <v>50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5" customFormat="1" ht="18">
      <c r="A43" s="41">
        <v>7.1</v>
      </c>
      <c r="B43" s="68" t="s">
        <v>19</v>
      </c>
      <c r="C43" s="45">
        <v>300</v>
      </c>
      <c r="D43" s="45">
        <v>350</v>
      </c>
      <c r="E43" s="34">
        <f t="shared" si="3"/>
        <v>50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5" customFormat="1" ht="18">
      <c r="A44" s="41">
        <v>7.2</v>
      </c>
      <c r="B44" s="69" t="s">
        <v>20</v>
      </c>
      <c r="C44" s="47"/>
      <c r="D44" s="47"/>
      <c r="E44" s="36">
        <f t="shared" si="3"/>
        <v>0</v>
      </c>
      <c r="F44" s="75"/>
      <c r="G44" s="81"/>
      <c r="H44" s="81"/>
      <c r="I44" s="81"/>
      <c r="J44" s="81"/>
      <c r="K44" s="81"/>
      <c r="L44" s="81"/>
      <c r="M44" s="81"/>
      <c r="N44" s="81"/>
    </row>
    <row r="45" spans="1:14" s="5" customFormat="1" ht="18">
      <c r="A45" s="41">
        <v>7.3</v>
      </c>
      <c r="B45" s="69" t="s">
        <v>21</v>
      </c>
      <c r="C45" s="47"/>
      <c r="D45" s="47"/>
      <c r="E45" s="36">
        <f t="shared" si="3"/>
        <v>0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5" customFormat="1" ht="18" customHeight="1">
      <c r="A46" s="25">
        <v>8</v>
      </c>
      <c r="B46" s="37" t="s">
        <v>68</v>
      </c>
      <c r="C46" s="47"/>
      <c r="D46" s="47"/>
      <c r="E46" s="36">
        <f t="shared" si="3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5" customFormat="1" ht="18" customHeight="1">
      <c r="A47" s="25">
        <v>9</v>
      </c>
      <c r="B47" s="37" t="s">
        <v>22</v>
      </c>
      <c r="C47" s="45">
        <v>29.9</v>
      </c>
      <c r="D47" s="45">
        <v>29.9</v>
      </c>
      <c r="E47" s="34">
        <f t="shared" si="3"/>
        <v>0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5" customFormat="1" ht="18" customHeight="1">
      <c r="A48" s="25">
        <v>10</v>
      </c>
      <c r="B48" s="37" t="s">
        <v>31</v>
      </c>
      <c r="C48" s="45">
        <v>1400</v>
      </c>
      <c r="D48" s="45">
        <v>1966</v>
      </c>
      <c r="E48" s="34">
        <f t="shared" si="3"/>
        <v>566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5" customFormat="1" ht="18" customHeight="1">
      <c r="A49" s="25">
        <v>11</v>
      </c>
      <c r="B49" s="37" t="s">
        <v>23</v>
      </c>
      <c r="C49" s="45">
        <v>1600</v>
      </c>
      <c r="D49" s="45">
        <v>1600</v>
      </c>
      <c r="E49" s="34">
        <f t="shared" si="3"/>
        <v>0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5" customFormat="1" ht="18" customHeight="1">
      <c r="A50" s="25">
        <v>12</v>
      </c>
      <c r="B50" s="37" t="s">
        <v>32</v>
      </c>
      <c r="C50" s="45"/>
      <c r="D50" s="45"/>
      <c r="E50" s="34">
        <f t="shared" si="3"/>
        <v>0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5" customFormat="1" ht="18" customHeight="1">
      <c r="A51" s="25">
        <v>13</v>
      </c>
      <c r="B51" s="37" t="s">
        <v>55</v>
      </c>
      <c r="C51" s="45"/>
      <c r="D51" s="45"/>
      <c r="E51" s="34">
        <f aca="true" t="shared" si="4" ref="E51:E79">D51-C51</f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5" customFormat="1" ht="18" customHeight="1">
      <c r="A52" s="25">
        <v>14</v>
      </c>
      <c r="B52" s="37" t="s">
        <v>14</v>
      </c>
      <c r="C52" s="45">
        <v>15042.6</v>
      </c>
      <c r="D52" s="45">
        <v>15342.6</v>
      </c>
      <c r="E52" s="34">
        <f t="shared" si="4"/>
        <v>300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5" customFormat="1" ht="18" customHeight="1">
      <c r="A53" s="25">
        <v>15</v>
      </c>
      <c r="B53" s="37" t="s">
        <v>70</v>
      </c>
      <c r="C53" s="45">
        <v>3887</v>
      </c>
      <c r="D53" s="45">
        <v>3987</v>
      </c>
      <c r="E53" s="34">
        <f t="shared" si="4"/>
        <v>100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5" customFormat="1" ht="18" customHeight="1">
      <c r="A54" s="25">
        <v>16</v>
      </c>
      <c r="B54" s="37" t="s">
        <v>24</v>
      </c>
      <c r="C54" s="45">
        <v>2150</v>
      </c>
      <c r="D54" s="45">
        <v>2450</v>
      </c>
      <c r="E54" s="34">
        <f t="shared" si="4"/>
        <v>300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5" customFormat="1" ht="18" customHeight="1">
      <c r="A55" s="25">
        <v>17</v>
      </c>
      <c r="B55" s="37" t="s">
        <v>25</v>
      </c>
      <c r="C55" s="45">
        <v>250</v>
      </c>
      <c r="D55" s="45">
        <v>250</v>
      </c>
      <c r="E55" s="34">
        <f t="shared" si="4"/>
        <v>0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5" customFormat="1" ht="18" customHeight="1">
      <c r="A56" s="25">
        <v>18</v>
      </c>
      <c r="B56" s="37" t="s">
        <v>90</v>
      </c>
      <c r="C56" s="45">
        <v>250</v>
      </c>
      <c r="D56" s="45">
        <v>250</v>
      </c>
      <c r="E56" s="34">
        <f t="shared" si="4"/>
        <v>0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5" customFormat="1" ht="18" customHeight="1">
      <c r="A57" s="25">
        <v>19</v>
      </c>
      <c r="B57" s="37" t="s">
        <v>63</v>
      </c>
      <c r="C57" s="45"/>
      <c r="D57" s="45"/>
      <c r="E57" s="34">
        <f t="shared" si="4"/>
        <v>0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5" customFormat="1" ht="18" customHeight="1">
      <c r="A58" s="25">
        <v>20</v>
      </c>
      <c r="B58" s="37" t="s">
        <v>50</v>
      </c>
      <c r="C58" s="45"/>
      <c r="D58" s="45"/>
      <c r="E58" s="34">
        <f t="shared" si="4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5" customFormat="1" ht="18" customHeight="1">
      <c r="A59" s="25">
        <v>21</v>
      </c>
      <c r="B59" s="37" t="s">
        <v>52</v>
      </c>
      <c r="C59" s="45">
        <v>850</v>
      </c>
      <c r="D59" s="45">
        <v>979.6</v>
      </c>
      <c r="E59" s="34">
        <f t="shared" si="4"/>
        <v>129.60000000000002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5" customFormat="1" ht="18" customHeight="1">
      <c r="A60" s="25">
        <v>22</v>
      </c>
      <c r="B60" s="37" t="s">
        <v>51</v>
      </c>
      <c r="C60" s="45"/>
      <c r="D60" s="45"/>
      <c r="E60" s="34">
        <f t="shared" si="4"/>
        <v>0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5" customFormat="1" ht="18" customHeight="1">
      <c r="A61" s="25">
        <v>23</v>
      </c>
      <c r="B61" s="37" t="s">
        <v>53</v>
      </c>
      <c r="C61" s="45">
        <v>195.8</v>
      </c>
      <c r="D61" s="45">
        <v>295.8</v>
      </c>
      <c r="E61" s="34">
        <f t="shared" si="4"/>
        <v>100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5" customFormat="1" ht="18" customHeight="1">
      <c r="A62" s="25">
        <v>24</v>
      </c>
      <c r="B62" s="37" t="s">
        <v>54</v>
      </c>
      <c r="C62" s="45">
        <v>108.8</v>
      </c>
      <c r="D62" s="45">
        <v>108.8</v>
      </c>
      <c r="E62" s="34">
        <f t="shared" si="4"/>
        <v>0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5" customFormat="1" ht="18" customHeight="1">
      <c r="A63" s="25">
        <v>25</v>
      </c>
      <c r="B63" s="37" t="s">
        <v>85</v>
      </c>
      <c r="C63" s="45"/>
      <c r="D63" s="45"/>
      <c r="E63" s="34">
        <f t="shared" si="4"/>
        <v>0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5" customFormat="1" ht="18" customHeight="1">
      <c r="A64" s="25">
        <v>26</v>
      </c>
      <c r="B64" s="37" t="s">
        <v>86</v>
      </c>
      <c r="C64" s="45">
        <v>95.4</v>
      </c>
      <c r="D64" s="45">
        <v>95.4</v>
      </c>
      <c r="E64" s="34">
        <f t="shared" si="4"/>
        <v>0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5" customFormat="1" ht="18" customHeight="1">
      <c r="A65" s="25">
        <v>27</v>
      </c>
      <c r="B65" s="37" t="s">
        <v>83</v>
      </c>
      <c r="C65" s="45"/>
      <c r="D65" s="45">
        <v>227.6</v>
      </c>
      <c r="E65" s="34">
        <f t="shared" si="4"/>
        <v>227.6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5" customFormat="1" ht="18" customHeight="1">
      <c r="A66" s="25">
        <v>28</v>
      </c>
      <c r="B66" s="37" t="s">
        <v>105</v>
      </c>
      <c r="C66" s="45">
        <v>200</v>
      </c>
      <c r="D66" s="45">
        <v>64</v>
      </c>
      <c r="E66" s="34">
        <f t="shared" si="4"/>
        <v>-136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5" customFormat="1" ht="18" customHeight="1">
      <c r="A67" s="25">
        <v>29</v>
      </c>
      <c r="B67" s="1" t="s">
        <v>106</v>
      </c>
      <c r="C67" s="45">
        <v>1470</v>
      </c>
      <c r="D67" s="45">
        <v>1192.1</v>
      </c>
      <c r="E67" s="34">
        <f t="shared" si="4"/>
        <v>-277.9000000000001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5" customFormat="1" ht="16.5" customHeight="1">
      <c r="A68" s="25">
        <v>30</v>
      </c>
      <c r="B68" s="26"/>
      <c r="C68" s="45"/>
      <c r="D68" s="45"/>
      <c r="E68" s="34">
        <f t="shared" si="4"/>
        <v>0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5" customFormat="1" ht="13.5" customHeight="1">
      <c r="A69" s="25">
        <v>31</v>
      </c>
      <c r="B69" s="26"/>
      <c r="C69" s="45"/>
      <c r="D69" s="45"/>
      <c r="E69" s="34">
        <f t="shared" si="4"/>
        <v>0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5" customFormat="1" ht="14.25" customHeight="1">
      <c r="A70" s="25">
        <v>32</v>
      </c>
      <c r="B70" s="26"/>
      <c r="C70" s="45"/>
      <c r="D70" s="45"/>
      <c r="E70" s="34">
        <f t="shared" si="4"/>
        <v>0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5" customFormat="1" ht="18" customHeight="1">
      <c r="A71" s="25">
        <v>33</v>
      </c>
      <c r="B71" s="37" t="s">
        <v>40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5" customFormat="1" ht="18" customHeight="1">
      <c r="A72" s="42">
        <v>33.1</v>
      </c>
      <c r="B72" s="38" t="s">
        <v>41</v>
      </c>
      <c r="C72" s="45"/>
      <c r="D72" s="45"/>
      <c r="E72" s="34">
        <f t="shared" si="4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5" customFormat="1" ht="18" customHeight="1">
      <c r="A73" s="42">
        <v>33.2</v>
      </c>
      <c r="B73" s="38" t="s">
        <v>57</v>
      </c>
      <c r="C73" s="45"/>
      <c r="D73" s="45"/>
      <c r="E73" s="34">
        <f t="shared" si="4"/>
        <v>0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5" customFormat="1" ht="18" customHeight="1">
      <c r="A74" s="42">
        <v>33.3</v>
      </c>
      <c r="B74" s="38" t="s">
        <v>71</v>
      </c>
      <c r="C74" s="45"/>
      <c r="D74" s="45"/>
      <c r="E74" s="34">
        <f t="shared" si="4"/>
        <v>0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5" customFormat="1" ht="18" customHeight="1">
      <c r="A75" s="43">
        <v>34</v>
      </c>
      <c r="B75" s="37" t="s">
        <v>42</v>
      </c>
      <c r="C75" s="45"/>
      <c r="D75" s="45"/>
      <c r="E75" s="34">
        <f t="shared" si="4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5" customFormat="1" ht="18" customHeight="1">
      <c r="A76" s="43">
        <v>35</v>
      </c>
      <c r="B76" s="33" t="s">
        <v>43</v>
      </c>
      <c r="E76" s="34">
        <f>D67-C67</f>
        <v>-277.9000000000001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5" customFormat="1" ht="28.5" customHeight="1">
      <c r="A77" s="70" t="s">
        <v>74</v>
      </c>
      <c r="B77" s="31" t="s">
        <v>77</v>
      </c>
      <c r="C77" s="32">
        <f>+C78+C87</f>
        <v>1850</v>
      </c>
      <c r="D77" s="32">
        <f>+D78+D87</f>
        <v>2050</v>
      </c>
      <c r="E77" s="34">
        <f t="shared" si="4"/>
        <v>200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5" customFormat="1" ht="18" customHeight="1">
      <c r="A78" s="43">
        <v>1</v>
      </c>
      <c r="B78" s="39" t="s">
        <v>44</v>
      </c>
      <c r="C78" s="34">
        <f>SUM(C79:C86)</f>
        <v>1850</v>
      </c>
      <c r="D78" s="34">
        <f>SUM(D79:D86)</f>
        <v>2050</v>
      </c>
      <c r="E78" s="34">
        <f t="shared" si="4"/>
        <v>200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5" customFormat="1" ht="18" customHeight="1">
      <c r="A79" s="42">
        <v>1.1</v>
      </c>
      <c r="B79" s="88" t="s">
        <v>72</v>
      </c>
      <c r="C79" s="45"/>
      <c r="D79" s="45"/>
      <c r="E79" s="34">
        <f t="shared" si="4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5" customFormat="1" ht="18" customHeight="1">
      <c r="A80" s="42">
        <v>1.2</v>
      </c>
      <c r="B80" s="88" t="s">
        <v>46</v>
      </c>
      <c r="C80" s="45"/>
      <c r="D80" s="45"/>
      <c r="E80" s="34">
        <f aca="true" t="shared" si="5" ref="E80:E90">D80-C80</f>
        <v>0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5" customFormat="1" ht="18" customHeight="1">
      <c r="A81" s="42">
        <v>1.3</v>
      </c>
      <c r="B81" s="88" t="s">
        <v>45</v>
      </c>
      <c r="C81" s="47"/>
      <c r="D81" s="45"/>
      <c r="E81" s="34">
        <f t="shared" si="5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5" customFormat="1" ht="18" customHeight="1">
      <c r="A82" s="42">
        <v>1.4</v>
      </c>
      <c r="B82" s="88" t="s">
        <v>87</v>
      </c>
      <c r="C82" s="47">
        <v>1850</v>
      </c>
      <c r="D82" s="45">
        <v>2050</v>
      </c>
      <c r="E82" s="34">
        <f t="shared" si="5"/>
        <v>200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5" customFormat="1" ht="18" customHeight="1">
      <c r="A83" s="42">
        <v>1.5</v>
      </c>
      <c r="B83" s="88" t="s">
        <v>88</v>
      </c>
      <c r="C83" s="47"/>
      <c r="D83" s="45"/>
      <c r="E83" s="34">
        <f t="shared" si="5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5" customFormat="1" ht="18" customHeight="1">
      <c r="A84" s="42">
        <v>1.6</v>
      </c>
      <c r="B84" s="88" t="s">
        <v>89</v>
      </c>
      <c r="C84" s="47"/>
      <c r="D84" s="45"/>
      <c r="E84" s="34">
        <f t="shared" si="5"/>
        <v>0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5" customFormat="1" ht="18" customHeight="1">
      <c r="A85" s="42">
        <v>1.7</v>
      </c>
      <c r="B85" s="48"/>
      <c r="C85" s="47"/>
      <c r="D85" s="45"/>
      <c r="E85" s="34">
        <f t="shared" si="5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5" customFormat="1" ht="16.5" customHeight="1">
      <c r="A86" s="42">
        <v>1.8</v>
      </c>
      <c r="B86" s="40"/>
      <c r="C86" s="45"/>
      <c r="D86" s="45"/>
      <c r="E86" s="34">
        <f t="shared" si="5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5" customFormat="1" ht="20.25" customHeight="1">
      <c r="A87" s="43">
        <v>2</v>
      </c>
      <c r="B87" s="39" t="s">
        <v>47</v>
      </c>
      <c r="C87" s="34">
        <f>SUM(C88:C90)</f>
        <v>0</v>
      </c>
      <c r="D87" s="34">
        <f>SUM(D88:D90)</f>
        <v>0</v>
      </c>
      <c r="E87" s="34">
        <f t="shared" si="5"/>
        <v>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5" customFormat="1" ht="18" customHeight="1">
      <c r="A88" s="42">
        <v>2.1</v>
      </c>
      <c r="B88" s="40" t="s">
        <v>80</v>
      </c>
      <c r="C88" s="47"/>
      <c r="D88" s="45"/>
      <c r="E88" s="34">
        <f t="shared" si="5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5" customFormat="1" ht="18" customHeight="1">
      <c r="A89" s="42">
        <v>2.2</v>
      </c>
      <c r="B89" s="86" t="s">
        <v>79</v>
      </c>
      <c r="C89" s="47"/>
      <c r="D89" s="45"/>
      <c r="E89" s="34">
        <f t="shared" si="5"/>
        <v>0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5" customFormat="1" ht="18" customHeight="1">
      <c r="A90" s="42">
        <v>2.3</v>
      </c>
      <c r="B90" s="40" t="s">
        <v>58</v>
      </c>
      <c r="C90" s="47"/>
      <c r="D90" s="45"/>
      <c r="E90" s="34">
        <f t="shared" si="5"/>
        <v>0</v>
      </c>
      <c r="F90" s="75" t="s">
        <v>102</v>
      </c>
      <c r="G90" s="75"/>
      <c r="H90" s="75"/>
      <c r="I90" s="75"/>
      <c r="J90" s="75"/>
      <c r="K90" s="75"/>
      <c r="L90" s="75"/>
      <c r="M90" s="75"/>
      <c r="N90" s="75"/>
    </row>
    <row r="91" spans="1:14" s="5" customFormat="1" ht="8.25" customHeight="1">
      <c r="A91" s="53"/>
      <c r="B91" s="54"/>
      <c r="C91" s="18"/>
      <c r="D91" s="18"/>
      <c r="E91" s="18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2017-03-07T13:01:11Z</cp:lastPrinted>
  <dcterms:created xsi:type="dcterms:W3CDTF">1996-10-14T23:33:28Z</dcterms:created>
  <dcterms:modified xsi:type="dcterms:W3CDTF">2017-03-09T08:08:14Z</dcterms:modified>
  <cp:category/>
  <cp:version/>
  <cp:contentType/>
  <cp:contentStatus/>
</cp:coreProperties>
</file>