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<sst xmlns="http://schemas.openxmlformats.org/spreadsheetml/2006/main" count="161" uniqueCount="104">
  <si>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</si>
  <si>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</si>
  <si>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</si>
  <si>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</si>
  <si>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</si>
  <si>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</si>
  <si>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</si>
  <si>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</si>
  <si>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</si>
  <si>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</si>
  <si>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</si>
  <si>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</si>
  <si>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</si>
  <si>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</si>
  <si>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</si>
  <si>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</si>
  <si>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</si>
  <si>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</si>
  <si>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</si>
  <si>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</si>
  <si>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</si>
  <si>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</si>
  <si>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</si>
  <si>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</si>
  <si>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</si>
  <si>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</si>
  <si>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</si>
  <si>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</si>
  <si>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</si>
  <si>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</si>
  <si>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</si>
  <si>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</si>
  <si>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</si>
  <si>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</si>
  <si>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</si>
  <si>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</si>
  <si>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</si>
  <si>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</si>
  <si>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</si>
  <si>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</si>
  <si>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</si>
  <si>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</si>
  <si>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</si>
  <si>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</si>
  <si>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</si>
  <si>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</si>
  <si>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</si>
  <si>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</si>
  <si>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</si>
  <si>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</si>
  <si>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</si>
  <si>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</si>
  <si>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</si>
  <si>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</si>
  <si>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</si>
  <si>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</si>
  <si>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</si>
  <si>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</si>
  <si>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</si>
  <si>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</si>
  <si>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</si>
  <si>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</si>
  <si>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</si>
  <si>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</si>
  <si>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</si>
  <si>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</si>
  <si>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</si>
  <si>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</si>
  <si>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</si>
  <si>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</si>
  <si>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</si>
  <si>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</si>
  <si>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</si>
  <si>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</si>
  <si>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</si>
  <si>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</si>
  <si>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</si>
  <si>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</si>
  <si>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</si>
  <si>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</si>
  <si>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</si>
  <si>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</si>
  <si>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</si>
  <si>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</si>
  <si>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</si>
  <si>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</si>
  <si>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</si>
  <si>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</si>
  <si>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</si>
  <si>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</si>
  <si>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</si>
  <si>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</si>
  <si>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</si>
  <si>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</si>
  <si>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</si>
  <si>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</si>
  <si>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</si>
  <si>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</si>
  <si>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</si>
  <si>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</si>
  <si>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</si>
  <si>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</si>
  <si>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</si>
  <si>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«ԳՅՈՒՄՐՈՒ ԹԻՎ 40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</si>
</sst>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0" fontId="20" fillId="0" borderId="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H58" sqref="H5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7" t="s">
        <v>48</v>
      </c>
      <c r="B2" s="97"/>
      <c r="C2" s="97"/>
      <c r="D2" s="97"/>
      <c r="E2" s="97"/>
      <c r="F2" s="97"/>
      <c r="G2" s="75"/>
    </row>
    <row r="3" spans="1:6" ht="27.75" customHeight="1">
      <c r="A3" s="99" t="s">
        <v>103</v>
      </c>
      <c r="B3" s="99"/>
      <c r="C3" s="99"/>
      <c r="D3" s="99"/>
      <c r="E3" s="99"/>
      <c r="F3" s="99"/>
    </row>
    <row r="4" spans="1:13" ht="18.75" customHeight="1">
      <c r="A4" s="98" t="s">
        <v>56</v>
      </c>
      <c r="B4" s="98"/>
      <c r="C4" s="98"/>
      <c r="D4" s="98"/>
      <c r="E4" s="98"/>
      <c r="F4" s="98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F8+F9+'Ekamutner ev caxser'!E2000+F11+F12+F15</f>
        <v>58302.3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94">
        <v>28538.5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94">
        <v>15849.8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/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13914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96">
        <v>6825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96">
        <v>7089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>
        <v>0</v>
      </c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>
        <v>0</v>
      </c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>
        <v>0</v>
      </c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>
        <v>0</v>
      </c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26.7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94">
        <v>363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58692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94">
        <v>51307.8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94">
        <v>7834.2</v>
      </c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94">
        <v>1100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94">
        <v>294.8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94">
        <v>88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94">
        <v>84</v>
      </c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94">
        <v>60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95">
        <f>SUM(F43:F45)</f>
        <v>58.8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58.8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4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97.1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94">
        <v>90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94">
        <v>165</v>
      </c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94">
        <v>3528.4</v>
      </c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94">
        <v>960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94">
        <v>683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>
        <v>15.6</v>
      </c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0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18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40.1</v>
      </c>
      <c r="G65" s="1"/>
    </row>
    <row r="66" spans="1:7" ht="18.75" customHeight="1">
      <c r="A66" s="19">
        <v>28</v>
      </c>
      <c r="B66" s="100" t="s">
        <v>101</v>
      </c>
      <c r="C66" s="100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>
        <v>97.4</v>
      </c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58692.00000000001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1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43">
      <selection activeCell="D6" sqref="D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7" t="s">
        <v>60</v>
      </c>
      <c r="B1" s="97"/>
      <c r="C1" s="97"/>
      <c r="D1" s="97"/>
      <c r="E1" s="97"/>
    </row>
    <row r="2" spans="1:14" s="4" customFormat="1" ht="24.75" customHeight="1">
      <c r="A2" s="99" t="s">
        <v>103</v>
      </c>
      <c r="B2" s="99"/>
      <c r="C2" s="99"/>
      <c r="D2" s="99"/>
      <c r="E2" s="99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1" t="s">
        <v>94</v>
      </c>
      <c r="B3" s="101"/>
      <c r="C3" s="101"/>
      <c r="D3" s="101"/>
      <c r="E3" s="101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58073.5</v>
      </c>
      <c r="D7" s="31">
        <v>58665.3</v>
      </c>
      <c r="E7" s="31">
        <f t="shared" si="0"/>
        <v>591.8000000000029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58018.5</v>
      </c>
      <c r="D8" s="44">
        <f>D9+D10+D11+D13+D16+D12</f>
        <v>58302.3</v>
      </c>
      <c r="E8" s="33">
        <f t="shared" si="0"/>
        <v>283.8000000000029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29010.5</v>
      </c>
      <c r="D9" s="44">
        <v>28538.5</v>
      </c>
      <c r="E9" s="33">
        <f t="shared" si="0"/>
        <v>-472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16271</v>
      </c>
      <c r="D10" s="44">
        <v>15849.8</v>
      </c>
      <c r="E10" s="33">
        <f t="shared" si="0"/>
        <v>-421.2000000000007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12737</v>
      </c>
      <c r="D13" s="46">
        <f>D14+D15</f>
        <v>13914</v>
      </c>
      <c r="E13" s="35">
        <f>D13-C13</f>
        <v>1177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>
        <v>5085.5</v>
      </c>
      <c r="D14" s="46">
        <v>6825</v>
      </c>
      <c r="E14" s="33">
        <f>D14-C14</f>
        <v>1739.5</v>
      </c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>
        <v>7651.5</v>
      </c>
      <c r="D15" s="46">
        <v>7089</v>
      </c>
      <c r="E15" s="33">
        <f>D15-C15</f>
        <v>-562.5</v>
      </c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>
        <v>0</v>
      </c>
      <c r="D19" s="44">
        <v>0</v>
      </c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>
        <v>55</v>
      </c>
      <c r="D31" s="44">
        <v>363</v>
      </c>
      <c r="E31" s="33">
        <f t="shared" si="2"/>
        <v>308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58100.200000000004</v>
      </c>
      <c r="D32" s="31">
        <f>D33+D77</f>
        <v>58692.00000000001</v>
      </c>
      <c r="E32" s="31">
        <f>E33+E77</f>
        <v>591.8000000000029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58100.200000000004</v>
      </c>
      <c r="D33" s="31">
        <f>SUM(D34,D37:D42,D46:D71,D75:D76)</f>
        <v>58692.00000000001</v>
      </c>
      <c r="E33" s="31">
        <f t="shared" si="2"/>
        <v>591.8000000000029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51449.8</v>
      </c>
      <c r="D34" s="44">
        <v>51307.8</v>
      </c>
      <c r="E34" s="33">
        <f t="shared" si="2"/>
        <v>-142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>
        <v>7976.2</v>
      </c>
      <c r="D35" s="44">
        <v>7834.2</v>
      </c>
      <c r="E35" s="33">
        <f t="shared" si="2"/>
        <v>-142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960</v>
      </c>
      <c r="D37" s="44">
        <v>1100</v>
      </c>
      <c r="E37" s="33">
        <f t="shared" si="2"/>
        <v>140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102</v>
      </c>
      <c r="D38" s="44">
        <v>294.8</v>
      </c>
      <c r="E38" s="33">
        <f t="shared" si="2"/>
        <v>192.8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88</v>
      </c>
      <c r="D39" s="44">
        <v>88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>
        <v>84</v>
      </c>
      <c r="D40" s="44">
        <v>84</v>
      </c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>
        <v>50.6</v>
      </c>
      <c r="D41" s="44">
        <v>60</v>
      </c>
      <c r="E41" s="33">
        <f aca="true" t="shared" si="3" ref="E41:E50">D41-C41</f>
        <v>9.399999999999999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58.8</v>
      </c>
      <c r="D42" s="33">
        <f>SUM(D43:D45)</f>
        <v>58.8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>
        <v>58.8</v>
      </c>
      <c r="D43" s="44">
        <v>58.8</v>
      </c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4</v>
      </c>
      <c r="D47" s="44">
        <v>4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90</v>
      </c>
      <c r="D48" s="44">
        <v>97.1</v>
      </c>
      <c r="E48" s="33">
        <f t="shared" si="3"/>
        <v>7.099999999999994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70</v>
      </c>
      <c r="D49" s="44">
        <v>90</v>
      </c>
      <c r="E49" s="33">
        <f t="shared" si="3"/>
        <v>20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>
        <v>132</v>
      </c>
      <c r="D50" s="44">
        <v>165</v>
      </c>
      <c r="E50" s="33">
        <f t="shared" si="3"/>
        <v>33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>
        <v>3748.8</v>
      </c>
      <c r="D52" s="44">
        <v>3528.4</v>
      </c>
      <c r="E52" s="33">
        <f t="shared" si="4"/>
        <v>-220.4000000000001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960</v>
      </c>
      <c r="D53" s="44">
        <v>960</v>
      </c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280</v>
      </c>
      <c r="D54" s="44">
        <v>683</v>
      </c>
      <c r="E54" s="33">
        <f t="shared" si="4"/>
        <v>403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>
        <v>0</v>
      </c>
      <c r="D58" s="44">
        <v>15.6</v>
      </c>
      <c r="E58" s="33">
        <f t="shared" si="4"/>
        <v>15.6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12</v>
      </c>
      <c r="D61" s="44">
        <v>18</v>
      </c>
      <c r="E61" s="33">
        <f t="shared" si="4"/>
        <v>6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0</v>
      </c>
      <c r="D65" s="44">
        <v>40.1</v>
      </c>
      <c r="E65" s="33">
        <f t="shared" si="4"/>
        <v>40.1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10.2</v>
      </c>
      <c r="D71" s="33">
        <f>SUM(D72:D74)</f>
        <v>97.4</v>
      </c>
      <c r="E71" s="33">
        <f t="shared" si="4"/>
        <v>87.2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>
        <v>10.2</v>
      </c>
      <c r="D74" s="44">
        <v>97.4</v>
      </c>
      <c r="E74" s="33">
        <f t="shared" si="4"/>
        <v>87.2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2017-03-09T08:07:17Z</dcterms:modified>
  <cp:category/>
  <cp:version/>
  <cp:contentType/>
  <cp:contentStatus/>
</cp:coreProperties>
</file>