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<sst xmlns="http://schemas.openxmlformats.org/spreadsheetml/2006/main" count="161" uniqueCount="105">
  <si>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</si>
  <si>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</si>
  <si>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</si>
  <si>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</si>
  <si>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</si>
  <si>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</si>
  <si>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</si>
  <si>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</si>
  <si>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</si>
  <si>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</si>
  <si>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</si>
  <si>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</si>
  <si>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</si>
  <si>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</si>
  <si>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</si>
  <si>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</si>
  <si>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</si>
  <si>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</si>
  <si>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</si>
  <si>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</si>
  <si>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</si>
  <si>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</si>
  <si>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</si>
  <si>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</si>
  <si>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</si>
  <si>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</si>
  <si>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</si>
  <si>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</si>
  <si>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</si>
  <si>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</si>
  <si>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</si>
  <si>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</si>
  <si>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</si>
  <si>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</si>
  <si>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</si>
  <si>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</si>
  <si>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</si>
  <si>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</si>
  <si>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</si>
  <si>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</si>
  <si>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</si>
  <si>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</si>
  <si>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</si>
  <si>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</si>
  <si>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</si>
  <si>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</si>
  <si>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</si>
  <si>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</si>
  <si>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</si>
  <si>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</si>
  <si>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</si>
  <si>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</si>
  <si>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</si>
  <si>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</si>
  <si>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</si>
  <si>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</si>
  <si>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</si>
  <si>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</si>
  <si>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</si>
  <si>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</si>
  <si>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</si>
  <si>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</si>
  <si>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</si>
  <si>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</si>
  <si>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</si>
  <si>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</si>
  <si>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</si>
  <si>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</si>
  <si>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</si>
  <si>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</si>
  <si>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</si>
  <si>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</si>
  <si>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</si>
  <si>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</si>
  <si>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</si>
  <si>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</si>
  <si>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</si>
  <si>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</si>
  <si>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</si>
  <si>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</si>
  <si>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</si>
  <si>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</si>
  <si>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</si>
  <si>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</si>
  <si>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</si>
  <si>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</si>
  <si>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</si>
  <si>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</si>
  <si>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</si>
  <si>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</si>
  <si>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</si>
  <si>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</si>
  <si>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</si>
  <si>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</si>
  <si>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</si>
  <si>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</si>
  <si>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</si>
  <si>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</si>
  <si>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</si>
  <si>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</si>
  <si>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</si>
  <si>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</si>
  <si>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r>
      <t>«</t>
    </r>
    <r>
      <rPr>
        <b/>
        <u val="single"/>
        <sz val="14"/>
        <rFont val="Sylfaen"/>
        <family val="1"/>
      </rPr>
      <t>-</t>
    </r>
    <r>
      <rPr>
        <u val="single"/>
        <sz val="14"/>
        <rFont val="Sylfaen"/>
        <family val="1"/>
      </rPr>
      <t xml:space="preserve">Մարալիկի թիվ 2 միջնակարգ  դպրոց </t>
    </r>
    <r>
      <rPr>
        <b/>
        <sz val="14"/>
        <rFont val="Sylfaen"/>
        <family val="1"/>
      </rPr>
      <t xml:space="preserve">» ՊՈԱԿ-ի </t>
    </r>
  </si>
  <si>
    <t>Առողջապահական և լաբորատոր նյութերի գծով</t>
  </si>
  <si>
    <t xml:space="preserve">«ՄԱՐԱԼԻԿԻ ԹԻՎ 2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</si>
</sst>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u val="single"/>
      <sz val="14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180" fontId="22" fillId="0" borderId="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49">
      <selection activeCell="E71" sqref="E71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5" t="s">
        <v>48</v>
      </c>
      <c r="B2" s="95"/>
      <c r="C2" s="95"/>
      <c r="D2" s="95"/>
      <c r="E2" s="95"/>
      <c r="F2" s="95"/>
      <c r="G2" s="75"/>
    </row>
    <row r="3" spans="1:6" ht="27.75" customHeight="1">
      <c r="A3" s="97" t="s">
        <v>102</v>
      </c>
      <c r="B3" s="97"/>
      <c r="C3" s="97"/>
      <c r="D3" s="97"/>
      <c r="E3" s="97"/>
      <c r="F3" s="97"/>
    </row>
    <row r="4" spans="1:13" ht="18.75" customHeight="1">
      <c r="A4" s="96" t="s">
        <v>56</v>
      </c>
      <c r="B4" s="96"/>
      <c r="C4" s="96"/>
      <c r="D4" s="96"/>
      <c r="E4" s="96"/>
      <c r="F4" s="96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>
        <f>F31</f>
        <v>50202.2</v>
      </c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f>F8+F9+F10+F11+F12+F15</f>
        <v>49556.4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94">
        <v>20030.6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94">
        <v>16886.2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94">
        <v>8102.6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94">
        <v>4477.8</v>
      </c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>
        <f>F16+F17</f>
        <v>59.2</v>
      </c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>
        <v>59.2</v>
      </c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>
        <v>236.2</v>
      </c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>
        <v>409.6</v>
      </c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50202.2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47095.8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1792.3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484.4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>
        <v>10</v>
      </c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/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/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/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20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188.4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>
        <v>190</v>
      </c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>
        <v>16</v>
      </c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>
        <v>61.5</v>
      </c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>
        <v>50</v>
      </c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>
        <v>3</v>
      </c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>
        <v>27</v>
      </c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59.2</v>
      </c>
      <c r="G65" s="1"/>
    </row>
    <row r="66" spans="1:7" ht="18.75" customHeight="1">
      <c r="A66" s="19">
        <v>28</v>
      </c>
      <c r="B66" s="98" t="s">
        <v>101</v>
      </c>
      <c r="C66" s="98"/>
      <c r="D66" s="11"/>
      <c r="E66" s="11"/>
      <c r="F66" s="20"/>
      <c r="G66" s="1"/>
    </row>
    <row r="67" spans="1:7" ht="18.75" customHeight="1">
      <c r="A67" s="19">
        <v>29</v>
      </c>
      <c r="B67" s="1"/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>
        <v>12.9</v>
      </c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50010.50000000001</v>
      </c>
      <c r="G76" s="83">
        <f>F31-F76</f>
        <v>191.6999999999898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25">
      <selection activeCell="D87" sqref="D87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5" t="s">
        <v>60</v>
      </c>
      <c r="B1" s="95"/>
      <c r="C1" s="95"/>
      <c r="D1" s="95"/>
      <c r="E1" s="95"/>
    </row>
    <row r="2" spans="1:14" s="4" customFormat="1" ht="24.75" customHeight="1">
      <c r="A2" s="97" t="s">
        <v>104</v>
      </c>
      <c r="B2" s="97"/>
      <c r="C2" s="97"/>
      <c r="D2" s="97"/>
      <c r="E2" s="97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9" t="s">
        <v>94</v>
      </c>
      <c r="B3" s="99"/>
      <c r="C3" s="99"/>
      <c r="D3" s="99"/>
      <c r="E3" s="99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>
        <v>236.2</v>
      </c>
      <c r="D6" s="43">
        <v>236.2</v>
      </c>
      <c r="E6" s="31">
        <f aca="true" t="shared" si="0" ref="E6:E12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50883.6</v>
      </c>
      <c r="D7" s="31">
        <f>D8+D19+D20+D21+D22+D23+D24+D25+D26+D27+D31</f>
        <v>49966</v>
      </c>
      <c r="E7" s="31">
        <f t="shared" si="0"/>
        <v>-917.5999999999985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49948.6</v>
      </c>
      <c r="D8" s="44">
        <f>D9+D10+D11+D12+D16</f>
        <v>49556.4</v>
      </c>
      <c r="E8" s="33">
        <f t="shared" si="0"/>
        <v>-392.1999999999971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20273.8</v>
      </c>
      <c r="D9" s="44">
        <v>20030.6</v>
      </c>
      <c r="E9" s="33">
        <f t="shared" si="0"/>
        <v>-243.20000000000073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16660.7</v>
      </c>
      <c r="D10" s="44">
        <v>16886.2</v>
      </c>
      <c r="E10" s="33">
        <f t="shared" si="0"/>
        <v>225.5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8085</v>
      </c>
      <c r="D11" s="44">
        <v>8102.6</v>
      </c>
      <c r="E11" s="33">
        <f t="shared" si="0"/>
        <v>17.600000000000364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>
        <v>4929.1</v>
      </c>
      <c r="D12" s="44">
        <v>4477.8</v>
      </c>
      <c r="E12" s="33">
        <f t="shared" si="0"/>
        <v>-451.3000000000002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v>59.2</v>
      </c>
      <c r="E16" s="35">
        <v>59.2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>
        <v>59.2</v>
      </c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>
        <v>935</v>
      </c>
      <c r="D31" s="44">
        <v>409.6</v>
      </c>
      <c r="E31" s="33">
        <f t="shared" si="2"/>
        <v>-525.4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51219.799999999996</v>
      </c>
      <c r="D32" s="31">
        <f>D33+D77</f>
        <v>50202.2</v>
      </c>
      <c r="E32" s="31">
        <f>E33+E77</f>
        <v>-1017.5999999999985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51119.799999999996</v>
      </c>
      <c r="D33" s="31">
        <f>SUM(D34,D37:D42,D46:D71,D75:D76)</f>
        <v>50102.2</v>
      </c>
      <c r="E33" s="31">
        <f t="shared" si="2"/>
        <v>-1017.5999999999985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47935</v>
      </c>
      <c r="D34" s="44">
        <v>47197.4</v>
      </c>
      <c r="E34" s="33">
        <f t="shared" si="2"/>
        <v>-737.5999999999985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1851.2</v>
      </c>
      <c r="D37" s="44">
        <v>1792.7</v>
      </c>
      <c r="E37" s="33">
        <f t="shared" si="2"/>
        <v>-58.5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485</v>
      </c>
      <c r="D38" s="44">
        <v>484</v>
      </c>
      <c r="E38" s="33">
        <f t="shared" si="2"/>
        <v>-1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130</v>
      </c>
      <c r="D39" s="44">
        <v>40</v>
      </c>
      <c r="E39" s="33">
        <f t="shared" si="2"/>
        <v>-90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0</v>
      </c>
      <c r="D42" s="33">
        <f>SUM(D43:D45)</f>
        <v>0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199.1</v>
      </c>
      <c r="D48" s="44">
        <v>20</v>
      </c>
      <c r="E48" s="33">
        <f t="shared" si="3"/>
        <v>-179.1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289.5</v>
      </c>
      <c r="D49" s="44">
        <v>188.4</v>
      </c>
      <c r="E49" s="33">
        <f t="shared" si="3"/>
        <v>-101.1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>
        <v>0</v>
      </c>
      <c r="D54" s="44">
        <v>190</v>
      </c>
      <c r="E54" s="33">
        <f t="shared" si="4"/>
        <v>190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>
        <v>16</v>
      </c>
      <c r="D55" s="44">
        <v>16</v>
      </c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>
        <v>61.5</v>
      </c>
      <c r="D56" s="44">
        <v>61.5</v>
      </c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>
        <v>50</v>
      </c>
      <c r="D59" s="44">
        <v>50</v>
      </c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>
        <v>3</v>
      </c>
      <c r="D60" s="44">
        <v>3</v>
      </c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/>
      <c r="D61" s="44"/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/>
      <c r="D65" s="44">
        <v>59.2</v>
      </c>
      <c r="E65" s="33">
        <f t="shared" si="4"/>
        <v>59.2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 t="s">
        <v>103</v>
      </c>
      <c r="C66" s="44">
        <v>30</v>
      </c>
      <c r="D66" s="44">
        <v>0</v>
      </c>
      <c r="E66" s="33">
        <f t="shared" si="4"/>
        <v>-30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/>
      <c r="D71" s="33"/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>
        <v>69.5</v>
      </c>
      <c r="D76" s="44"/>
      <c r="E76" s="33">
        <f t="shared" si="4"/>
        <v>-69.5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100</v>
      </c>
      <c r="D77" s="31">
        <f>+D78+D87</f>
        <v>100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100</v>
      </c>
      <c r="D78" s="33">
        <f>SUM(D79:D86)</f>
        <v>100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>
        <v>100</v>
      </c>
      <c r="D79" s="44">
        <v>100</v>
      </c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/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2017-03-09T16:13:32Z</cp:lastPrinted>
  <dcterms:created xsi:type="dcterms:W3CDTF">1996-10-14T23:33:28Z</dcterms:created>
  <dcterms:modified xsi:type="dcterms:W3CDTF">2017-03-10T05:08:15Z</dcterms:modified>
  <cp:category/>
  <cp:version/>
  <cp:contentType/>
  <cp:contentStatus/>
</cp:coreProperties>
</file>