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<sst xmlns="http://schemas.openxmlformats.org/spreadsheetml/2006/main" count="161" uniqueCount="105">
  <si>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</si>
  <si>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</si>
  <si>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</si>
  <si>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</si>
  <si>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</si>
  <si>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</si>
  <si>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</si>
  <si>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</si>
  <si>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</si>
  <si>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</si>
  <si>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</si>
  <si>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</si>
  <si>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</si>
  <si>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</si>
  <si>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</si>
  <si>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</si>
  <si>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</si>
  <si>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</si>
  <si>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</si>
  <si>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</si>
  <si>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</si>
  <si>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</si>
  <si>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</si>
  <si>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</si>
  <si>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</si>
  <si>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</si>
  <si>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</si>
  <si>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</si>
  <si>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</si>
  <si>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</si>
  <si>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</si>
  <si>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</si>
  <si>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</si>
  <si>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</si>
  <si>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</si>
  <si>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</si>
  <si>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</si>
  <si>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</si>
  <si>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</si>
  <si>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</si>
  <si>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</si>
  <si>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</si>
  <si>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</si>
  <si>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</si>
  <si>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</si>
  <si>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</si>
  <si>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</si>
  <si>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</si>
  <si>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</si>
  <si>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</si>
  <si>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</si>
  <si>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</si>
  <si>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</si>
  <si>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</si>
  <si>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</si>
  <si>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</si>
  <si>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</si>
  <si>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</si>
  <si>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</si>
  <si>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</si>
  <si>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</si>
  <si>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</si>
  <si>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</si>
  <si>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</si>
  <si>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</si>
  <si>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</si>
  <si>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</si>
  <si>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</si>
  <si>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</si>
  <si>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</si>
  <si>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</si>
  <si>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</si>
  <si>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</si>
  <si>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</si>
  <si>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</si>
  <si>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</si>
  <si>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</si>
  <si>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</si>
  <si>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</si>
  <si>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</si>
  <si>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</si>
  <si>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</si>
  <si>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</si>
  <si>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</si>
  <si>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</si>
  <si>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</si>
  <si>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</si>
  <si>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</si>
  <si>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</si>
  <si>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</si>
  <si>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</si>
  <si>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</si>
  <si>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</si>
  <si>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</si>
  <si>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</si>
  <si>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</si>
  <si>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</si>
  <si>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</si>
  <si>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</si>
  <si>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</si>
  <si>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</si>
  <si>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</si>
  <si>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</si>
  <si>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«ՍԱՐԱԿԱՊԻ ՄԻՋՆԱԿԱՐԳ ԴՊՐՈՑ» ՊՈԱԿ-ի </t>
  </si>
  <si>
    <r>
      <t>«</t>
    </r>
    <r>
      <rPr>
        <b/>
        <u val="single"/>
        <sz val="14"/>
        <rFont val="Sylfaen"/>
        <family val="1"/>
      </rPr>
      <t>ՍԱՐԱԿԱՊԻ ՄԻՋՆԱԿԱՐԳ ԴՊՐՈՑ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</si>
</sst>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180" fontId="3" fillId="0" borderId="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1">
      <selection activeCell="H73" sqref="H73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5" t="s">
        <v>48</v>
      </c>
      <c r="B2" s="95"/>
      <c r="C2" s="95"/>
      <c r="D2" s="95"/>
      <c r="E2" s="95"/>
      <c r="F2" s="95"/>
      <c r="G2" s="75"/>
    </row>
    <row r="3" spans="1:6" ht="27.75" customHeight="1">
      <c r="A3" s="97" t="s">
        <v>104</v>
      </c>
      <c r="B3" s="97"/>
      <c r="C3" s="97"/>
      <c r="D3" s="97"/>
      <c r="E3" s="97"/>
      <c r="F3" s="97"/>
    </row>
    <row r="4" spans="1:13" ht="18.75" customHeight="1">
      <c r="A4" s="96" t="s">
        <v>56</v>
      </c>
      <c r="B4" s="96"/>
      <c r="C4" s="96"/>
      <c r="D4" s="96"/>
      <c r="E4" s="96"/>
      <c r="F4" s="96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f>F8+F9+F10+F11+F15</f>
        <v>39409.50000000001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94">
        <v>12849.7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94">
        <v>19603.4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94">
        <v>6197.2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94">
        <v>720.9</v>
      </c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>
        <f>F16+F17</f>
        <v>38.3</v>
      </c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>
        <v>31.4</v>
      </c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>
        <v>6.9</v>
      </c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>
        <v>0.8</v>
      </c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39410.30000000001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36371.8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2131.7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218.3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/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/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152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98.9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/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>
        <v>40.6</v>
      </c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>
        <v>70</v>
      </c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>
        <v>40</v>
      </c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>
        <v>3</v>
      </c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>
        <v>42.8</v>
      </c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38.3</v>
      </c>
      <c r="G65" s="1"/>
    </row>
    <row r="66" spans="1:7" ht="18.75" customHeight="1">
      <c r="A66" s="19">
        <v>28</v>
      </c>
      <c r="B66" s="98" t="s">
        <v>101</v>
      </c>
      <c r="C66" s="98"/>
      <c r="D66" s="11"/>
      <c r="E66" s="11"/>
      <c r="F66" s="20"/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>
        <v>17.6</v>
      </c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39225.00000000001</v>
      </c>
      <c r="G76" s="83">
        <f>+F31-F76</f>
        <v>185.3000000000029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46">
      <selection activeCell="E6" sqref="E6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5" t="s">
        <v>60</v>
      </c>
      <c r="B1" s="95"/>
      <c r="C1" s="95"/>
      <c r="D1" s="95"/>
      <c r="E1" s="95"/>
    </row>
    <row r="2" spans="1:14" s="4" customFormat="1" ht="24.75" customHeight="1">
      <c r="A2" s="97" t="s">
        <v>103</v>
      </c>
      <c r="B2" s="97"/>
      <c r="C2" s="97"/>
      <c r="D2" s="97"/>
      <c r="E2" s="97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9" t="s">
        <v>94</v>
      </c>
      <c r="B3" s="99"/>
      <c r="C3" s="99"/>
      <c r="D3" s="99"/>
      <c r="E3" s="99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>
        <v>0.8</v>
      </c>
      <c r="D6" s="43">
        <v>0.8</v>
      </c>
      <c r="E6" s="31">
        <f aca="true" t="shared" si="0" ref="E6:E12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39529.8</v>
      </c>
      <c r="D7" s="31">
        <f>D8</f>
        <v>39409.5</v>
      </c>
      <c r="E7" s="31">
        <f t="shared" si="0"/>
        <v>-120.30000000000291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39529.8</v>
      </c>
      <c r="D8" s="44">
        <f>D9+D10+D11+D12</f>
        <v>39409.5</v>
      </c>
      <c r="E8" s="33">
        <f t="shared" si="0"/>
        <v>-120.30000000000291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12932.7</v>
      </c>
      <c r="D9" s="44">
        <v>12849.7</v>
      </c>
      <c r="E9" s="33">
        <f t="shared" si="0"/>
        <v>-83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19732.5</v>
      </c>
      <c r="D10" s="44">
        <v>19634.8</v>
      </c>
      <c r="E10" s="33">
        <f t="shared" si="0"/>
        <v>-97.70000000000073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6183.7</v>
      </c>
      <c r="D11" s="44">
        <v>6204.1</v>
      </c>
      <c r="E11" s="33">
        <f t="shared" si="0"/>
        <v>20.400000000000546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>
        <v>680.9</v>
      </c>
      <c r="D12" s="44">
        <v>720.9</v>
      </c>
      <c r="E12" s="33">
        <f t="shared" si="0"/>
        <v>40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38.3</v>
      </c>
      <c r="E16" s="35">
        <f>D16-C16</f>
        <v>38.3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>
        <v>31.4</v>
      </c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>
        <v>6.9</v>
      </c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39529.8</v>
      </c>
      <c r="D32" s="31">
        <f>D33+D77</f>
        <v>39409.50000000001</v>
      </c>
      <c r="E32" s="31">
        <f>E33+E77</f>
        <v>-120.29999999999563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39529.8</v>
      </c>
      <c r="D33" s="31">
        <f>SUM(D34,D37:D42,D46:D71,D75:D76)</f>
        <v>39409.50000000001</v>
      </c>
      <c r="E33" s="31">
        <f t="shared" si="2"/>
        <v>-120.29999999999563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37280.9</v>
      </c>
      <c r="D34" s="44">
        <v>36556.3</v>
      </c>
      <c r="E34" s="33">
        <f t="shared" si="2"/>
        <v>-724.5999999999985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1781.7</v>
      </c>
      <c r="D37" s="44">
        <v>2131.7</v>
      </c>
      <c r="E37" s="33">
        <f t="shared" si="2"/>
        <v>349.9999999999998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218.3</v>
      </c>
      <c r="D38" s="44">
        <v>218.3</v>
      </c>
      <c r="E38" s="33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/>
      <c r="D39" s="44"/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0</v>
      </c>
      <c r="D42" s="33">
        <f>SUM(D43:D45)</f>
        <v>0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40</v>
      </c>
      <c r="D48" s="44">
        <v>152</v>
      </c>
      <c r="E48" s="33">
        <f t="shared" si="3"/>
        <v>112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38.9</v>
      </c>
      <c r="D49" s="44">
        <v>98.9</v>
      </c>
      <c r="E49" s="33">
        <f t="shared" si="3"/>
        <v>60.00000000000001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/>
      <c r="D54" s="44"/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>
        <v>40.6</v>
      </c>
      <c r="D55" s="44">
        <v>40.6</v>
      </c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>
        <v>53.6</v>
      </c>
      <c r="D56" s="44">
        <v>70</v>
      </c>
      <c r="E56" s="33">
        <f t="shared" si="4"/>
        <v>16.4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>
        <v>30</v>
      </c>
      <c r="D59" s="44">
        <v>40</v>
      </c>
      <c r="E59" s="33">
        <f t="shared" si="4"/>
        <v>10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>
        <v>3</v>
      </c>
      <c r="D60" s="44">
        <v>3</v>
      </c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>
        <v>42.8</v>
      </c>
      <c r="D61" s="44">
        <v>42.8</v>
      </c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>
        <v>38.3</v>
      </c>
      <c r="E65" s="33">
        <f t="shared" si="4"/>
        <v>38.3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/>
      <c r="C66" s="44"/>
      <c r="D66" s="44"/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>
        <v>17.6</v>
      </c>
      <c r="E76" s="33">
        <f t="shared" si="4"/>
        <v>17.6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2017-03-09T09:45:06Z</dcterms:modified>
  <cp:category/>
  <cp:version/>
  <cp:contentType/>
  <cp:contentStatus/>
</cp:coreProperties>
</file>