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<sst xmlns="http://schemas.openxmlformats.org/spreadsheetml/2006/main" count="161" uniqueCount="105">
  <si>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</si>
  <si>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</si>
  <si>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</si>
  <si>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</si>
  <si>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</si>
  <si>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</si>
  <si>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</si>
  <si>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</si>
  <si>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</si>
  <si>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</si>
  <si>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</si>
  <si>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</si>
  <si>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</si>
  <si>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</si>
  <si>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</si>
  <si>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</si>
  <si>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</si>
  <si>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</si>
  <si>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</si>
  <si>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</si>
  <si>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</si>
  <si>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</si>
  <si>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</si>
  <si>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</si>
  <si>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</si>
  <si>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</si>
  <si>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</si>
  <si>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</si>
  <si>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</si>
  <si>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</si>
  <si>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</si>
  <si>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</si>
  <si>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</si>
  <si>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</si>
  <si>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</si>
  <si>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</si>
  <si>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</si>
  <si>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</si>
  <si>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</si>
  <si>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</si>
  <si>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</si>
  <si>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</si>
  <si>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</si>
  <si>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</si>
  <si>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</si>
  <si>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</si>
  <si>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</si>
  <si>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</si>
  <si>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</si>
  <si>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</si>
  <si>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</si>
  <si>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</si>
  <si>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</si>
  <si>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</si>
  <si>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</si>
  <si>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</si>
  <si>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</si>
  <si>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</si>
  <si>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</si>
  <si>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</si>
  <si>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</si>
  <si>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</si>
  <si>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</si>
  <si>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</si>
  <si>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</si>
  <si>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</si>
  <si>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</si>
  <si>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</si>
  <si>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</si>
  <si>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</si>
  <si>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</si>
  <si>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</si>
  <si>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</si>
  <si>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</si>
  <si>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</si>
  <si>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</si>
  <si>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</si>
  <si>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</si>
  <si>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</si>
  <si>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</si>
  <si>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</si>
  <si>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</si>
  <si>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</si>
  <si>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</si>
  <si>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</si>
  <si>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</si>
  <si>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</si>
  <si>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</si>
  <si>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</si>
  <si>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</si>
  <si>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</si>
  <si>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</si>
  <si>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</si>
  <si>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</si>
  <si>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</si>
  <si>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</si>
  <si>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</si>
  <si>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</si>
  <si>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</si>
  <si>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</si>
  <si>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</si>
  <si>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</si>
  <si>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</si>
  <si>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«ՔԵԹԻԻ ՄԻՋՆԱԿԱՐԳ ԴՊՐՈՑ» ՊՈԱԿ-ի </t>
  </si>
  <si>
    <r>
      <t>«ՔԵԹԻԻ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</si>
</sst>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1" applyNumberFormat="0" applyAlignment="0" applyProtection="0"/>
    <xf numFmtId="0" fontId="32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4" borderId="1" applyNumberFormat="0" applyAlignment="0" applyProtection="0"/>
    <xf numFmtId="0" fontId="39" fillId="0" borderId="6" applyNumberFormat="0" applyFill="0" applyAlignment="0" applyProtection="0"/>
    <xf numFmtId="0" fontId="4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1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>
        <v>37639.9</v>
      </c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f>+F8+F9+F10+F11</f>
        <v>37639.9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12329.5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14656.7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>
        <v>9445.7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>
        <v>1208</v>
      </c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/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/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>
        <v>0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37639.9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/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36628.1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/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833.8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>
        <v>20</v>
      </c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/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>
        <v>60</v>
      </c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>
        <v>35</v>
      </c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>
        <v>35</v>
      </c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/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/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9">
        <v>0</v>
      </c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9">
        <v>60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/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/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/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/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/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>
        <v>3</v>
      </c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/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/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/>
      <c r="G65" s="62"/>
    </row>
    <row r="66" spans="1:7" ht="18.75" customHeight="1">
      <c r="A66" s="18">
        <v>28</v>
      </c>
      <c r="B66" s="97" t="s">
        <v>101</v>
      </c>
      <c r="C66" s="97"/>
      <c r="D66" s="10"/>
      <c r="E66" s="10"/>
      <c r="F66" s="19"/>
      <c r="G66" s="62"/>
    </row>
    <row r="67" spans="1:7" ht="18.75" customHeight="1">
      <c r="A67" s="18">
        <v>29</v>
      </c>
      <c r="B67" s="62"/>
      <c r="C67" s="11"/>
      <c r="D67" s="10"/>
      <c r="E67" s="10"/>
      <c r="F67" s="19"/>
      <c r="G67" s="62"/>
    </row>
    <row r="68" spans="1:7" ht="18.75" customHeight="1">
      <c r="A68" s="18">
        <v>30</v>
      </c>
      <c r="B68" s="62"/>
      <c r="C68" s="11"/>
      <c r="D68" s="10"/>
      <c r="E68" s="10"/>
      <c r="F68" s="19"/>
      <c r="G68" s="62"/>
    </row>
    <row r="69" spans="1:7" ht="18.75" customHeight="1">
      <c r="A69" s="18">
        <v>31</v>
      </c>
      <c r="B69" s="62"/>
      <c r="C69" s="11"/>
      <c r="D69" s="10"/>
      <c r="E69" s="10"/>
      <c r="F69" s="19"/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37639.9</v>
      </c>
      <c r="G76" s="83">
        <f>+F31-F76</f>
        <v>0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workbookViewId="0" topLeftCell="A1">
      <selection activeCell="G8" sqref="G8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0</v>
      </c>
      <c r="D6" s="42">
        <v>0</v>
      </c>
      <c r="E6" s="30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SUM(C8,C19:C31)</f>
        <v>37689.1</v>
      </c>
      <c r="D7" s="30">
        <f>D8</f>
        <v>37639.9</v>
      </c>
      <c r="E7" s="30">
        <f t="shared" si="0"/>
        <v>-49.19999999999709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f>C9+C10+C11+C13+C16+C12</f>
        <v>37689.1</v>
      </c>
      <c r="D8" s="43">
        <f>D12+D11+D10+D9</f>
        <v>37639.9</v>
      </c>
      <c r="E8" s="32">
        <f>D8-C8</f>
        <v>-49.19999999999709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12251.2</v>
      </c>
      <c r="D9" s="43">
        <v>12329.5</v>
      </c>
      <c r="E9" s="32">
        <f t="shared" si="0"/>
        <v>78.29999999999927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14607</v>
      </c>
      <c r="D10" s="43">
        <v>14656.7</v>
      </c>
      <c r="E10" s="32">
        <f t="shared" si="0"/>
        <v>49.70000000000073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9622.9</v>
      </c>
      <c r="D11" s="43">
        <v>9445.7</v>
      </c>
      <c r="E11" s="32">
        <f t="shared" si="0"/>
        <v>-177.1999999999989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>
        <v>1208</v>
      </c>
      <c r="D12" s="43">
        <v>1208</v>
      </c>
      <c r="E12" s="32">
        <f t="shared" si="0"/>
        <v>0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f>D14+D15</f>
        <v>0</v>
      </c>
      <c r="E13" s="34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/>
      <c r="D24" s="43"/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37689.100000000006</v>
      </c>
      <c r="D32" s="30">
        <f>D33+D77</f>
        <v>37639.9</v>
      </c>
      <c r="E32" s="30">
        <f>E33+E77</f>
        <v>-49.200000000004366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37689.100000000006</v>
      </c>
      <c r="D33" s="30">
        <f>SUM(D34,D37:D42,D46:D71,D75:D76)</f>
        <v>37639.9</v>
      </c>
      <c r="E33" s="30">
        <f t="shared" si="2"/>
        <v>-49.200000000004366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36455.3</v>
      </c>
      <c r="D34" s="43">
        <v>36628.1</v>
      </c>
      <c r="E34" s="32">
        <f t="shared" si="2"/>
        <v>172.79999999999563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>
        <v>0</v>
      </c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/>
      <c r="D37" s="43"/>
      <c r="E37" s="32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833.8</v>
      </c>
      <c r="D38" s="43">
        <v>833.8</v>
      </c>
      <c r="E38" s="32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>
        <v>20</v>
      </c>
      <c r="D39" s="43">
        <v>20</v>
      </c>
      <c r="E39" s="32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/>
      <c r="D40" s="43"/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>
        <v>60</v>
      </c>
      <c r="D41" s="43">
        <v>60</v>
      </c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v>60</v>
      </c>
      <c r="D42" s="32">
        <v>35</v>
      </c>
      <c r="E42" s="32">
        <f t="shared" si="3"/>
        <v>-25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>
        <v>60</v>
      </c>
      <c r="D43" s="43">
        <v>35</v>
      </c>
      <c r="E43" s="32">
        <f t="shared" si="3"/>
        <v>-25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/>
      <c r="D45" s="45"/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/>
      <c r="D47" s="43"/>
      <c r="E47" s="32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>
        <v>60</v>
      </c>
      <c r="D48" s="43">
        <v>0</v>
      </c>
      <c r="E48" s="32">
        <f t="shared" si="3"/>
        <v>-60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60</v>
      </c>
      <c r="D49" s="43">
        <v>60</v>
      </c>
      <c r="E49" s="32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/>
      <c r="E51" s="32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>
        <v>120</v>
      </c>
      <c r="D54" s="43">
        <v>0</v>
      </c>
      <c r="E54" s="32">
        <f t="shared" si="4"/>
        <v>-120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/>
      <c r="D56" s="43"/>
      <c r="E56" s="32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/>
      <c r="D59" s="43"/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>
        <v>3</v>
      </c>
      <c r="D60" s="43">
        <v>3</v>
      </c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>
        <v>17</v>
      </c>
      <c r="D61" s="43">
        <v>0</v>
      </c>
      <c r="E61" s="32">
        <f t="shared" si="4"/>
        <v>-17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/>
      <c r="D65" s="43"/>
      <c r="E65" s="32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/>
      <c r="C66" s="43"/>
      <c r="D66" s="43"/>
      <c r="E66" s="32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0</v>
      </c>
      <c r="E77" s="32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0</v>
      </c>
      <c r="E78" s="32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2017-03-07T12:14:44Z</dcterms:modified>
  <cp:category/>
  <cp:version/>
  <cp:contentType/>
  <cp:contentStatus/>
</cp:coreProperties>
</file>