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240" windowHeight="861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<sst xmlns="http://schemas.openxmlformats.org/spreadsheetml/2006/main" count="399" uniqueCount="241">
  <si>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</si>
  <si>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</si>
  <si>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</si>
  <si>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</si>
  <si>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</si>
  <si>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</si>
  <si>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</si>
  <si>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</si>
  <si>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</si>
  <si>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</si>
  <si>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</si>
  <si>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</si>
  <si>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</si>
  <si>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</si>
  <si>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</si>
  <si>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</si>
  <si>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</si>
  <si>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</si>
  <si>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</si>
  <si>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</si>
  <si>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</si>
  <si>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</si>
  <si>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</si>
  <si>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</si>
  <si>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</si>
  <si>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</si>
  <si>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</si>
  <si>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</si>
  <si>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</si>
  <si>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</si>
  <si>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</si>
  <si>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</si>
  <si>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</si>
  <si>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</si>
  <si>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</si>
  <si>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</si>
  <si>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</si>
  <si>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</si>
  <si>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</si>
  <si>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</si>
  <si>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</si>
  <si>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</si>
  <si>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</si>
  <si>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</si>
  <si>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</si>
  <si>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</si>
  <si>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</si>
  <si>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</si>
  <si>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</si>
  <si>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</si>
  <si>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</si>
  <si>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</si>
  <si>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</si>
  <si>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</si>
  <si>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</si>
  <si>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</si>
  <si>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</si>
  <si>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</si>
  <si>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</si>
  <si>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</si>
  <si>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</si>
  <si>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</si>
  <si>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</si>
  <si>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</si>
  <si>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</si>
  <si>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</si>
  <si>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</si>
  <si>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</si>
  <si>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</si>
  <si>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</si>
  <si>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</si>
  <si>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</si>
  <si>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</si>
  <si>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</si>
  <si>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</si>
  <si>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</si>
  <si>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</si>
  <si>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</si>
  <si>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</si>
  <si>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</si>
  <si>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</si>
  <si>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</si>
  <si>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</si>
  <si>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</si>
  <si>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</si>
  <si>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</si>
  <si>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</si>
  <si>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</si>
  <si>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</si>
  <si>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</si>
  <si>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</si>
  <si>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</si>
  <si>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</si>
  <si>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</si>
  <si>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</si>
  <si>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</si>
  <si>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</si>
  <si>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</si>
  <si>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</si>
  <si>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</si>
  <si>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</si>
  <si>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</si>
  <si>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</si>
  <si>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</si>
  <si>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</si>
  <si>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</si>
  <si>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</si>
  <si>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</si>
  <si>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</si>
  <si>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</si>
  <si>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</si>
  <si>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</si>
  <si>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</si>
  <si>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</si>
  <si>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</si>
  <si>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</si>
  <si>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</si>
  <si>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</si>
  <si>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</si>
  <si>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</si>
  <si>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</si>
  <si>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</si>
  <si>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</si>
  <si>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</si>
  <si>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</si>
  <si>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</si>
  <si>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</si>
  <si>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</si>
  <si>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</si>
  <si>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</si>
  <si>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</si>
  <si>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</si>
  <si>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</si>
  <si>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</si>
  <si>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</si>
  <si>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</si>
  <si>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</si>
  <si>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</si>
  <si>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</si>
  <si>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</si>
  <si>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</si>
  <si>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</si>
  <si>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</si>
  <si>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</si>
  <si>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</si>
  <si>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</si>
  <si>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</si>
  <si>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</si>
  <si>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</si>
  <si>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</si>
  <si>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</si>
  <si>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</si>
  <si>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</si>
  <si>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</si>
  <si>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</si>
  <si>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</si>
  <si>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</si>
  <si>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</si>
  <si>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</si>
  <si>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</si>
  <si>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</si>
  <si>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</si>
  <si>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</si>
  <si>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</si>
  <si>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</si>
  <si>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</si>
  <si>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</si>
  <si>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</si>
  <si>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</si>
  <si>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</si>
  <si>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</si>
  <si>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</si>
  <si>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</si>
  <si>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</si>
  <si>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</si>
  <si>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</si>
  <si>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</si>
  <si>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</si>
  <si>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</si>
  <si>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</si>
  <si>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</si>
  <si>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</si>
  <si>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</si>
  <si>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</si>
  <si>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</si>
  <si>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</si>
  <si>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</si>
  <si>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</si>
  <si>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</si>
  <si>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</si>
  <si>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</si>
  <si>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</si>
  <si>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</si>
  <si>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</si>
  <si>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</si>
  <si>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</si>
  <si>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</si>
  <si>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</si>
  <si>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</si>
  <si>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</si>
  <si>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</si>
  <si>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</si>
  <si>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</si>
  <si>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</si>
  <si>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</si>
  <si>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</si>
  <si>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</si>
  <si>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</si>
  <si>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</si>
  <si>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</si>
  <si>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</si>
  <si>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</si>
  <si>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</si>
  <si>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</si>
  <si>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</si>
  <si>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</si>
  <si>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</si>
  <si>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</si>
  <si>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</si>
  <si>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</si>
  <si>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</si>
  <si>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</si>
  <si>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</si>
  <si>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</si>
  <si>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</si>
  <si>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</si>
  <si>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</si>
  <si>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</si>
  <si>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Արփի</t>
  </si>
  <si>
    <t>Նախորդ տարիների
    պարտքը /01.01.2016թ. դրությամբ/</t>
  </si>
  <si>
    <t>2016թ. Ընթացքում
 կուտակված պարտքը  
/01.01.2017թ. դրությամբ/</t>
  </si>
  <si>
    <t>Ընդամենը   նախորդ 
տարիների պարտքը
/01.01.2017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</si>
  <si>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2017 թվականի ապրիլի 1-ի դրությամբ</t>
  </si>
  <si>
    <t xml:space="preserve"> Պարտքի  մարումը
2017թ.
ապրիլի 1-ի  դրությամբ</t>
  </si>
  <si>
    <t>Մնացորդը
2017թ.
ապրիլի 1-ի  դրությամբ</t>
  </si>
  <si>
    <t>Ընդամենը
համայնքապետարանների, ՏԻՄ -երին ենթակա բյուջետային հիմնարկների, ՀՈԱԿ-ների աշխատողների աշխատավարձերը 
2017թ.
ապրիլի 1-ի  դրությամբ</t>
  </si>
  <si>
    <t xml:space="preserve"> Համայնքապետարանների աշխատողների  աշխատավարձերը  
2017թ.
ապրիլի 1-ի  դրությամբ</t>
  </si>
  <si>
    <t>ՏԻՄ-երին ենթակա  բյուջետային հիմնարկների աշխատողների աշխատավարձերը 
2017թ.
ապրիլի 1-ի  դրությամբ</t>
  </si>
  <si>
    <t>ՀՈԱԿ-ների աշխատողների աշխատավարձերը  2017թ.
ապրիլի 1-ի  դրությամբ</t>
  </si>
  <si>
    <t>2016թ. /ընթացիկ տարվա/ աշխատավարձի պարտքը
2017թ.
ապրիլի 1-ի  դրությամբ</t>
  </si>
  <si>
    <t>ԸՆԴԱՄԵՆԸ ՊԱՐՏՔԸ
2017թ.
ապրիլի 1-ի 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</si>
</sst>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6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60" applyNumberFormat="1" applyFont="1" applyFill="1" applyBorder="1" applyAlignment="1">
      <alignment horizontal="center" vertical="center"/>
    </xf>
    <xf numFmtId="180" fontId="8" fillId="33" borderId="10" xfId="60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6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60" applyNumberFormat="1" applyFont="1" applyFill="1" applyBorder="1" applyAlignment="1" applyProtection="1">
      <alignment horizontal="center"/>
      <protection locked="0"/>
    </xf>
    <xf numFmtId="180" fontId="8" fillId="33" borderId="10" xfId="60" applyNumberFormat="1" applyFont="1" applyFill="1" applyBorder="1" applyAlignment="1">
      <alignment horizontal="center"/>
    </xf>
    <xf numFmtId="185" fontId="8" fillId="33" borderId="10" xfId="60" applyNumberFormat="1" applyFont="1" applyFill="1" applyBorder="1" applyAlignment="1">
      <alignment horizontal="center"/>
    </xf>
    <xf numFmtId="180" fontId="8" fillId="33" borderId="10" xfId="60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3" fillId="33" borderId="0" xfId="60" applyNumberFormat="1" applyFont="1" applyFill="1" applyAlignment="1">
      <alignment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3" fillId="33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80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0" ht="54.75" customHeight="1">
      <c r="A2" s="75" t="s">
        <v>0</v>
      </c>
      <c r="B2" s="73" t="s">
        <v>1</v>
      </c>
      <c r="C2" s="83" t="s">
        <v>118</v>
      </c>
      <c r="D2" s="84"/>
      <c r="E2" s="85"/>
      <c r="F2" s="83" t="s">
        <v>119</v>
      </c>
      <c r="G2" s="84"/>
      <c r="H2" s="85"/>
      <c r="I2" s="83" t="s">
        <v>2</v>
      </c>
      <c r="J2" s="84"/>
      <c r="K2" s="85"/>
      <c r="L2" s="83" t="s">
        <v>3</v>
      </c>
      <c r="M2" s="84"/>
      <c r="N2" s="85"/>
      <c r="O2" s="77" t="s">
        <v>4</v>
      </c>
      <c r="P2" s="86"/>
      <c r="Q2" s="78"/>
      <c r="R2" s="77" t="s">
        <v>120</v>
      </c>
      <c r="S2" s="87"/>
      <c r="T2" s="87"/>
      <c r="U2" s="87"/>
      <c r="V2" s="87"/>
      <c r="W2" s="88"/>
      <c r="X2" s="83" t="s">
        <v>5</v>
      </c>
      <c r="Y2" s="87"/>
      <c r="Z2" s="88"/>
      <c r="AA2" s="75" t="s">
        <v>6</v>
      </c>
      <c r="AB2" s="76"/>
      <c r="AC2" s="76"/>
      <c r="AD2" s="79"/>
    </row>
    <row r="3" spans="1:30" ht="24.75" customHeight="1">
      <c r="A3" s="75"/>
      <c r="B3" s="82"/>
      <c r="C3" s="73" t="s">
        <v>7</v>
      </c>
      <c r="D3" s="73" t="s">
        <v>8</v>
      </c>
      <c r="E3" s="73" t="s">
        <v>9</v>
      </c>
      <c r="F3" s="73" t="s">
        <v>108</v>
      </c>
      <c r="G3" s="73" t="s">
        <v>8</v>
      </c>
      <c r="H3" s="73" t="s">
        <v>9</v>
      </c>
      <c r="I3" s="73" t="s">
        <v>10</v>
      </c>
      <c r="J3" s="73" t="s">
        <v>109</v>
      </c>
      <c r="K3" s="73" t="s">
        <v>11</v>
      </c>
      <c r="L3" s="73" t="s">
        <v>12</v>
      </c>
      <c r="M3" s="73" t="s">
        <v>8</v>
      </c>
      <c r="N3" s="73" t="s">
        <v>9</v>
      </c>
      <c r="O3" s="73" t="s">
        <v>13</v>
      </c>
      <c r="P3" s="73" t="s">
        <v>110</v>
      </c>
      <c r="Q3" s="73" t="s">
        <v>111</v>
      </c>
      <c r="R3" s="77" t="s">
        <v>112</v>
      </c>
      <c r="S3" s="78"/>
      <c r="T3" s="75" t="s">
        <v>8</v>
      </c>
      <c r="U3" s="75"/>
      <c r="V3" s="75" t="s">
        <v>9</v>
      </c>
      <c r="W3" s="75"/>
      <c r="X3" s="73" t="s">
        <v>114</v>
      </c>
      <c r="Y3" s="73" t="s">
        <v>8</v>
      </c>
      <c r="Z3" s="73" t="s">
        <v>9</v>
      </c>
      <c r="AA3" s="73" t="s">
        <v>14</v>
      </c>
      <c r="AB3" s="73" t="s">
        <v>115</v>
      </c>
      <c r="AC3" s="2" t="s">
        <v>116</v>
      </c>
      <c r="AD3" s="73" t="s">
        <v>117</v>
      </c>
    </row>
    <row r="4" spans="1:30" ht="27.75" customHeight="1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4"/>
      <c r="Y4" s="74"/>
      <c r="Z4" s="74"/>
      <c r="AA4" s="74"/>
      <c r="AB4" s="74"/>
      <c r="AC4" s="2"/>
      <c r="AD4" s="74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76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20" zoomScaleNormal="120" zoomScalePageLayoutView="0" workbookViewId="0" topLeftCell="B4">
      <selection activeCell="D9" sqref="D9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6.8515625" style="32" customWidth="1"/>
    <col min="4" max="4" width="13.7109375" style="32" customWidth="1"/>
    <col min="5" max="5" width="12.7109375" style="32" customWidth="1"/>
    <col min="6" max="6" width="12.140625" style="32" customWidth="1"/>
    <col min="7" max="7" width="15.7109375" style="32" customWidth="1"/>
    <col min="8" max="8" width="16.42187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6.00390625" style="32" customWidth="1"/>
    <col min="21" max="21" width="9.7109375" style="32" bestFit="1" customWidth="1"/>
    <col min="22" max="16384" width="8.7109375" style="32" customWidth="1"/>
  </cols>
  <sheetData>
    <row r="1" spans="2:12" ht="24" customHeight="1">
      <c r="B1" s="89" t="s">
        <v>147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20" ht="63.75" customHeight="1">
      <c r="B2" s="90" t="s">
        <v>232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0"/>
      <c r="C3" s="101"/>
      <c r="D3" s="101"/>
      <c r="E3" s="101"/>
      <c r="F3" s="101"/>
      <c r="G3" s="101"/>
      <c r="H3" s="42"/>
      <c r="I3" s="33"/>
      <c r="K3" s="91" t="s">
        <v>122</v>
      </c>
      <c r="L3" s="91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6"/>
      <c r="B4" s="97" t="s">
        <v>0</v>
      </c>
      <c r="C4" s="97" t="s">
        <v>1</v>
      </c>
      <c r="D4" s="105" t="s">
        <v>229</v>
      </c>
      <c r="E4" s="105" t="s">
        <v>230</v>
      </c>
      <c r="F4" s="105" t="s">
        <v>231</v>
      </c>
      <c r="G4" s="105" t="s">
        <v>233</v>
      </c>
      <c r="H4" s="102" t="s">
        <v>234</v>
      </c>
      <c r="I4" s="92" t="s">
        <v>235</v>
      </c>
      <c r="J4" s="93"/>
      <c r="K4" s="92" t="s">
        <v>236</v>
      </c>
      <c r="L4" s="93"/>
      <c r="M4" s="92" t="s">
        <v>237</v>
      </c>
      <c r="N4" s="93"/>
      <c r="O4" s="98" t="s">
        <v>238</v>
      </c>
      <c r="P4" s="112"/>
      <c r="Q4" s="112"/>
      <c r="R4" s="112"/>
      <c r="S4" s="105" t="s">
        <v>239</v>
      </c>
      <c r="T4" s="102" t="s">
        <v>240</v>
      </c>
    </row>
    <row r="5" spans="1:20" ht="32.25" customHeight="1">
      <c r="A5" s="96"/>
      <c r="B5" s="97"/>
      <c r="C5" s="97"/>
      <c r="D5" s="106"/>
      <c r="E5" s="106"/>
      <c r="F5" s="106"/>
      <c r="G5" s="106"/>
      <c r="H5" s="103"/>
      <c r="I5" s="94"/>
      <c r="J5" s="95"/>
      <c r="K5" s="94"/>
      <c r="L5" s="95"/>
      <c r="M5" s="94"/>
      <c r="N5" s="95"/>
      <c r="O5" s="108" t="s">
        <v>113</v>
      </c>
      <c r="P5" s="108" t="s">
        <v>227</v>
      </c>
      <c r="Q5" s="110" t="s">
        <v>148</v>
      </c>
      <c r="R5" s="111"/>
      <c r="S5" s="106"/>
      <c r="T5" s="103"/>
    </row>
    <row r="6" spans="1:20" ht="29.25" customHeight="1">
      <c r="A6" s="96"/>
      <c r="B6" s="97"/>
      <c r="C6" s="97"/>
      <c r="D6" s="107"/>
      <c r="E6" s="107"/>
      <c r="F6" s="107"/>
      <c r="G6" s="107"/>
      <c r="H6" s="104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109"/>
      <c r="P6" s="109"/>
      <c r="Q6" s="66" t="s">
        <v>113</v>
      </c>
      <c r="R6" s="66" t="s">
        <v>227</v>
      </c>
      <c r="S6" s="107"/>
      <c r="T6" s="104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20766.8</v>
      </c>
      <c r="J8" s="45">
        <f aca="true" t="shared" si="1" ref="J8:J71">L8+N8+P8</f>
        <v>20766.8</v>
      </c>
      <c r="K8" s="49">
        <v>12434</v>
      </c>
      <c r="L8" s="50">
        <v>12434</v>
      </c>
      <c r="M8" s="50">
        <v>0</v>
      </c>
      <c r="N8" s="50">
        <v>0</v>
      </c>
      <c r="O8" s="50">
        <v>8332.8</v>
      </c>
      <c r="P8" s="50">
        <v>8332.8</v>
      </c>
      <c r="Q8" s="50">
        <v>4534</v>
      </c>
      <c r="R8" s="50">
        <v>4534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4538</v>
      </c>
      <c r="J9" s="45">
        <f t="shared" si="1"/>
        <v>4538</v>
      </c>
      <c r="K9" s="51">
        <v>4538</v>
      </c>
      <c r="L9" s="50">
        <v>4538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36313.3</v>
      </c>
      <c r="J10" s="45">
        <f t="shared" si="1"/>
        <v>36313.3</v>
      </c>
      <c r="K10" s="51">
        <v>9416.9</v>
      </c>
      <c r="L10" s="50">
        <v>9416.9</v>
      </c>
      <c r="M10" s="50">
        <v>0</v>
      </c>
      <c r="N10" s="50">
        <v>0</v>
      </c>
      <c r="O10" s="50">
        <v>26896.4</v>
      </c>
      <c r="P10" s="50">
        <v>26896.4</v>
      </c>
      <c r="Q10" s="50">
        <v>11258.7</v>
      </c>
      <c r="R10" s="50">
        <v>11258.7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3031.8</v>
      </c>
      <c r="J11" s="45">
        <f t="shared" si="1"/>
        <v>3031.8</v>
      </c>
      <c r="K11" s="51">
        <v>3031.8</v>
      </c>
      <c r="L11" s="50">
        <v>3031.8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4438.1</v>
      </c>
      <c r="J12" s="45">
        <f t="shared" si="1"/>
        <v>4438.1</v>
      </c>
      <c r="K12" s="49">
        <v>4438.1</v>
      </c>
      <c r="L12" s="50">
        <v>4438.1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5628.8</v>
      </c>
      <c r="J13" s="45">
        <f t="shared" si="1"/>
        <v>5628.8</v>
      </c>
      <c r="K13" s="51">
        <v>2723.8</v>
      </c>
      <c r="L13" s="50">
        <v>2723.8</v>
      </c>
      <c r="M13" s="50">
        <v>0</v>
      </c>
      <c r="N13" s="50">
        <v>0</v>
      </c>
      <c r="O13" s="50">
        <v>2905</v>
      </c>
      <c r="P13" s="50">
        <v>2905</v>
      </c>
      <c r="Q13" s="50">
        <v>1947</v>
      </c>
      <c r="R13" s="50">
        <v>1947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3293.8</v>
      </c>
      <c r="J14" s="45">
        <f t="shared" si="1"/>
        <v>3293.8</v>
      </c>
      <c r="K14" s="51">
        <v>2818.8</v>
      </c>
      <c r="L14" s="50">
        <v>2818.8</v>
      </c>
      <c r="M14" s="50">
        <v>0</v>
      </c>
      <c r="N14" s="50">
        <v>0</v>
      </c>
      <c r="O14" s="50">
        <v>475</v>
      </c>
      <c r="P14" s="50">
        <v>475</v>
      </c>
      <c r="Q14" s="50">
        <v>475</v>
      </c>
      <c r="R14" s="50">
        <v>475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2609.7</v>
      </c>
      <c r="J15" s="45">
        <f t="shared" si="1"/>
        <v>2609.7</v>
      </c>
      <c r="K15" s="51">
        <v>2609.7</v>
      </c>
      <c r="L15" s="50">
        <v>2609.7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3098.8</v>
      </c>
      <c r="J16" s="45">
        <f t="shared" si="1"/>
        <v>3098.8</v>
      </c>
      <c r="K16" s="51">
        <v>3098.8</v>
      </c>
      <c r="L16" s="50">
        <v>3098.8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1952.7</v>
      </c>
      <c r="J17" s="45">
        <f t="shared" si="1"/>
        <v>1952.7</v>
      </c>
      <c r="K17" s="51">
        <v>1952.7</v>
      </c>
      <c r="L17" s="50">
        <v>1952.7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1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560061.7</v>
      </c>
      <c r="J18" s="45">
        <f t="shared" si="1"/>
        <v>560061.7</v>
      </c>
      <c r="K18" s="51">
        <v>187385.9</v>
      </c>
      <c r="L18" s="50">
        <v>187385.9</v>
      </c>
      <c r="M18" s="50">
        <v>0</v>
      </c>
      <c r="N18" s="50">
        <v>0</v>
      </c>
      <c r="O18" s="50">
        <v>372675.8</v>
      </c>
      <c r="P18" s="50">
        <v>372675.8</v>
      </c>
      <c r="Q18" s="50">
        <v>113083.5</v>
      </c>
      <c r="R18" s="50">
        <v>113083.5</v>
      </c>
      <c r="S18" s="45">
        <f t="shared" si="5"/>
        <v>0</v>
      </c>
      <c r="T18" s="45">
        <f t="shared" si="2"/>
        <v>0</v>
      </c>
      <c r="U18" s="68"/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3269.9</v>
      </c>
      <c r="J19" s="45">
        <f t="shared" si="1"/>
        <v>3269.9</v>
      </c>
      <c r="K19" s="51">
        <v>3269.9</v>
      </c>
      <c r="L19" s="50">
        <v>3269.9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1004.3</v>
      </c>
      <c r="J20" s="45">
        <f t="shared" si="1"/>
        <v>1004.3</v>
      </c>
      <c r="K20" s="52">
        <v>1004.3</v>
      </c>
      <c r="L20" s="53">
        <v>1004.3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3256.3</v>
      </c>
      <c r="J21" s="45">
        <f t="shared" si="1"/>
        <v>3256.3</v>
      </c>
      <c r="K21" s="55">
        <v>3256.3</v>
      </c>
      <c r="L21" s="56">
        <v>3256.3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3324.4</v>
      </c>
      <c r="J22" s="45">
        <f t="shared" si="1"/>
        <v>3324.4</v>
      </c>
      <c r="K22" s="55">
        <v>3324.4</v>
      </c>
      <c r="L22" s="56">
        <v>3324.4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2335.9</v>
      </c>
      <c r="J23" s="45">
        <f t="shared" si="1"/>
        <v>2335.9</v>
      </c>
      <c r="K23" s="49">
        <v>2335.9</v>
      </c>
      <c r="L23" s="50">
        <v>2335.9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879</v>
      </c>
      <c r="J24" s="45">
        <f t="shared" si="1"/>
        <v>879</v>
      </c>
      <c r="K24" s="51">
        <v>879</v>
      </c>
      <c r="L24" s="50">
        <v>879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993.3</v>
      </c>
      <c r="J25" s="45">
        <f t="shared" si="1"/>
        <v>993.3</v>
      </c>
      <c r="K25" s="51">
        <v>993.3</v>
      </c>
      <c r="L25" s="50">
        <v>993.3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3935.9</v>
      </c>
      <c r="J26" s="45">
        <f t="shared" si="1"/>
        <v>3935.9</v>
      </c>
      <c r="K26" s="57">
        <v>3935.9</v>
      </c>
      <c r="L26" s="56">
        <v>3935.9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4223.6</v>
      </c>
      <c r="J27" s="45">
        <f t="shared" si="1"/>
        <v>4223.6</v>
      </c>
      <c r="K27" s="51">
        <v>4223.6</v>
      </c>
      <c r="L27" s="50">
        <v>4223.6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2047.7</v>
      </c>
      <c r="J28" s="45">
        <f t="shared" si="1"/>
        <v>2047.7</v>
      </c>
      <c r="K28" s="51">
        <v>2047.7</v>
      </c>
      <c r="L28" s="50">
        <v>2047.7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1" ht="18" customHeight="1">
      <c r="A29" s="38"/>
      <c r="B29" s="38">
        <v>22</v>
      </c>
      <c r="C29" s="69" t="s">
        <v>170</v>
      </c>
      <c r="D29" s="45">
        <v>0</v>
      </c>
      <c r="E29" s="45">
        <f>1703.7+1000</f>
        <v>2703.7</v>
      </c>
      <c r="F29" s="45">
        <f t="shared" si="3"/>
        <v>2703.7</v>
      </c>
      <c r="G29" s="45">
        <f>76.8+20+19.2</f>
        <v>116</v>
      </c>
      <c r="H29" s="45">
        <f t="shared" si="4"/>
        <v>2587.7</v>
      </c>
      <c r="I29" s="45">
        <f t="shared" si="0"/>
        <v>1561</v>
      </c>
      <c r="J29" s="45">
        <f t="shared" si="1"/>
        <v>1561</v>
      </c>
      <c r="K29" s="57">
        <v>1561</v>
      </c>
      <c r="L29" s="56">
        <v>1561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0</v>
      </c>
      <c r="T29" s="45">
        <f t="shared" si="2"/>
        <v>2587.7</v>
      </c>
      <c r="U29" s="36"/>
    </row>
    <row r="30" spans="1:20" s="39" customFormat="1" ht="18" customHeight="1">
      <c r="A30" s="38"/>
      <c r="B30" s="38">
        <v>23</v>
      </c>
      <c r="C30" s="69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3623</v>
      </c>
      <c r="J30" s="45">
        <f t="shared" si="1"/>
        <v>3623</v>
      </c>
      <c r="K30" s="49">
        <v>3623</v>
      </c>
      <c r="L30" s="50">
        <v>3623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4570.8</v>
      </c>
      <c r="J31" s="45">
        <f t="shared" si="1"/>
        <v>4570.8</v>
      </c>
      <c r="K31" s="57">
        <v>3656.8</v>
      </c>
      <c r="L31" s="56">
        <v>3656.8</v>
      </c>
      <c r="M31" s="56">
        <v>0</v>
      </c>
      <c r="N31" s="56">
        <v>0</v>
      </c>
      <c r="O31" s="56">
        <v>914</v>
      </c>
      <c r="P31" s="56">
        <v>914</v>
      </c>
      <c r="Q31" s="56">
        <v>914</v>
      </c>
      <c r="R31" s="56">
        <v>914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7783.5</v>
      </c>
      <c r="J32" s="45">
        <f t="shared" si="1"/>
        <v>7783.5</v>
      </c>
      <c r="K32" s="58">
        <v>5533.5</v>
      </c>
      <c r="L32" s="59">
        <v>5533.5</v>
      </c>
      <c r="M32" s="59">
        <v>0</v>
      </c>
      <c r="N32" s="59">
        <v>0</v>
      </c>
      <c r="O32" s="59">
        <v>2250</v>
      </c>
      <c r="P32" s="59">
        <v>2250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1614</v>
      </c>
      <c r="J33" s="45">
        <f t="shared" si="1"/>
        <v>1614</v>
      </c>
      <c r="K33" s="60">
        <v>1614</v>
      </c>
      <c r="L33" s="60">
        <v>1614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2838.7</v>
      </c>
      <c r="J34" s="45">
        <f t="shared" si="1"/>
        <v>2838.7</v>
      </c>
      <c r="K34" s="61">
        <v>2838.7</v>
      </c>
      <c r="L34" s="59">
        <v>2838.7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3590.6</v>
      </c>
      <c r="J35" s="45">
        <f t="shared" si="1"/>
        <v>3590.6</v>
      </c>
      <c r="K35" s="61">
        <v>3590.6</v>
      </c>
      <c r="L35" s="59">
        <v>3590.6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3130.9</v>
      </c>
      <c r="J36" s="45">
        <f t="shared" si="1"/>
        <v>3130.9</v>
      </c>
      <c r="K36" s="58">
        <v>3130.9</v>
      </c>
      <c r="L36" s="59">
        <v>3130.9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909</v>
      </c>
      <c r="J37" s="45">
        <f t="shared" si="1"/>
        <v>909</v>
      </c>
      <c r="K37" s="58">
        <v>909</v>
      </c>
      <c r="L37" s="59">
        <v>909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3457</v>
      </c>
      <c r="J38" s="45">
        <f t="shared" si="1"/>
        <v>3457</v>
      </c>
      <c r="K38" s="62">
        <v>3457</v>
      </c>
      <c r="L38" s="63">
        <v>3457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5155.4</v>
      </c>
      <c r="J39" s="45">
        <f t="shared" si="1"/>
        <v>5155.4</v>
      </c>
      <c r="K39" s="58">
        <v>4075.9</v>
      </c>
      <c r="L39" s="59">
        <v>4075.9</v>
      </c>
      <c r="M39" s="59">
        <v>0</v>
      </c>
      <c r="N39" s="59">
        <v>0</v>
      </c>
      <c r="O39" s="59">
        <v>1079.5</v>
      </c>
      <c r="P39" s="59">
        <v>1079.5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860.6</v>
      </c>
      <c r="J40" s="45">
        <f t="shared" si="1"/>
        <v>860.6</v>
      </c>
      <c r="K40" s="58">
        <v>860.6</v>
      </c>
      <c r="L40" s="59">
        <v>860.6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3529.7</v>
      </c>
      <c r="J41" s="45">
        <f t="shared" si="1"/>
        <v>3529.7</v>
      </c>
      <c r="K41" s="64">
        <v>3529.7</v>
      </c>
      <c r="L41" s="63">
        <v>3529.7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4395.1</v>
      </c>
      <c r="J42" s="45">
        <f t="shared" si="1"/>
        <v>4395.1</v>
      </c>
      <c r="K42" s="58">
        <v>4194.1</v>
      </c>
      <c r="L42" s="59">
        <v>4194.1</v>
      </c>
      <c r="M42" s="59">
        <v>0</v>
      </c>
      <c r="N42" s="59">
        <v>0</v>
      </c>
      <c r="O42" s="59">
        <v>201</v>
      </c>
      <c r="P42" s="59">
        <v>201</v>
      </c>
      <c r="Q42" s="59">
        <v>201</v>
      </c>
      <c r="R42" s="59">
        <v>201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3999.8</v>
      </c>
      <c r="J43" s="45">
        <f t="shared" si="1"/>
        <v>3999.8</v>
      </c>
      <c r="K43" s="62">
        <v>3999.8</v>
      </c>
      <c r="L43" s="63">
        <v>3999.8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82178.3</v>
      </c>
      <c r="J44" s="45">
        <f t="shared" si="1"/>
        <v>82178.3</v>
      </c>
      <c r="K44" s="61">
        <v>18711.8</v>
      </c>
      <c r="L44" s="59">
        <v>18711.8</v>
      </c>
      <c r="M44" s="59">
        <v>0</v>
      </c>
      <c r="N44" s="59">
        <v>0</v>
      </c>
      <c r="O44" s="59">
        <v>63466.5</v>
      </c>
      <c r="P44" s="59">
        <v>63466.5</v>
      </c>
      <c r="Q44" s="59">
        <v>20312.6</v>
      </c>
      <c r="R44" s="59">
        <v>20312.6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2485.9</v>
      </c>
      <c r="J45" s="45">
        <f t="shared" si="1"/>
        <v>2485.9</v>
      </c>
      <c r="K45" s="62">
        <v>2485.9</v>
      </c>
      <c r="L45" s="63">
        <v>2485.9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2762</v>
      </c>
      <c r="J46" s="45">
        <f t="shared" si="1"/>
        <v>2762</v>
      </c>
      <c r="K46" s="62">
        <v>2762</v>
      </c>
      <c r="L46" s="63">
        <v>2762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4763.8</v>
      </c>
      <c r="J47" s="45">
        <f t="shared" si="1"/>
        <v>4763.8</v>
      </c>
      <c r="K47" s="58">
        <v>3909.7</v>
      </c>
      <c r="L47" s="59">
        <v>3909.7</v>
      </c>
      <c r="M47" s="59">
        <v>0</v>
      </c>
      <c r="N47" s="59">
        <v>0</v>
      </c>
      <c r="O47" s="59">
        <v>854.1</v>
      </c>
      <c r="P47" s="59">
        <v>854.1</v>
      </c>
      <c r="Q47" s="59">
        <v>854.1</v>
      </c>
      <c r="R47" s="59">
        <v>854.1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2738.6</v>
      </c>
      <c r="J48" s="45">
        <f t="shared" si="1"/>
        <v>2738.6</v>
      </c>
      <c r="K48" s="62">
        <v>2738.6</v>
      </c>
      <c r="L48" s="63">
        <v>2738.6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1346.1</v>
      </c>
      <c r="J49" s="45">
        <f t="shared" si="1"/>
        <v>1346.1</v>
      </c>
      <c r="K49" s="58">
        <v>1346.1</v>
      </c>
      <c r="L49" s="59">
        <v>1346.1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2758.4</v>
      </c>
      <c r="J50" s="45">
        <f t="shared" si="1"/>
        <v>2758.4</v>
      </c>
      <c r="K50" s="58">
        <v>2758.4</v>
      </c>
      <c r="L50" s="59">
        <v>2758.4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5530.7</v>
      </c>
      <c r="J51" s="45">
        <f t="shared" si="1"/>
        <v>5530.7</v>
      </c>
      <c r="K51" s="58">
        <v>2281.6</v>
      </c>
      <c r="L51" s="59">
        <v>2281.6</v>
      </c>
      <c r="M51" s="59">
        <v>0</v>
      </c>
      <c r="N51" s="59">
        <v>0</v>
      </c>
      <c r="O51" s="59">
        <v>3249.1</v>
      </c>
      <c r="P51" s="59">
        <v>3249.1</v>
      </c>
      <c r="Q51" s="59">
        <v>243</v>
      </c>
      <c r="R51" s="59">
        <v>243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5244.4</v>
      </c>
      <c r="J52" s="45">
        <f t="shared" si="1"/>
        <v>5244.4</v>
      </c>
      <c r="K52" s="58">
        <v>3848.6</v>
      </c>
      <c r="L52" s="59">
        <v>3848.6</v>
      </c>
      <c r="M52" s="59">
        <v>0</v>
      </c>
      <c r="N52" s="59">
        <v>0</v>
      </c>
      <c r="O52" s="59">
        <v>1395.8</v>
      </c>
      <c r="P52" s="59">
        <v>1395.8</v>
      </c>
      <c r="Q52" s="59">
        <v>1395.8</v>
      </c>
      <c r="R52" s="59">
        <v>1395.8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995</v>
      </c>
      <c r="J53" s="45">
        <f t="shared" si="1"/>
        <v>995</v>
      </c>
      <c r="K53" s="58">
        <v>995</v>
      </c>
      <c r="L53" s="59">
        <v>995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0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6416.6</v>
      </c>
      <c r="J54" s="45">
        <f t="shared" si="1"/>
        <v>6416.6</v>
      </c>
      <c r="K54" s="62">
        <v>4646.2</v>
      </c>
      <c r="L54" s="63">
        <v>4646.2</v>
      </c>
      <c r="M54" s="63">
        <v>0</v>
      </c>
      <c r="N54" s="63">
        <v>0</v>
      </c>
      <c r="O54" s="63">
        <v>1770.4</v>
      </c>
      <c r="P54" s="63">
        <v>1770.4</v>
      </c>
      <c r="Q54" s="63">
        <v>242.2</v>
      </c>
      <c r="R54" s="63">
        <v>242.2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4658.1</v>
      </c>
      <c r="J55" s="45">
        <f t="shared" si="1"/>
        <v>4658.1</v>
      </c>
      <c r="K55" s="62">
        <v>3421.8</v>
      </c>
      <c r="L55" s="63">
        <v>3421.8</v>
      </c>
      <c r="M55" s="63">
        <v>0</v>
      </c>
      <c r="N55" s="63">
        <v>0</v>
      </c>
      <c r="O55" s="63">
        <v>1236.3</v>
      </c>
      <c r="P55" s="63">
        <v>1236.3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3231</v>
      </c>
      <c r="J56" s="45">
        <f t="shared" si="1"/>
        <v>3231</v>
      </c>
      <c r="K56" s="64">
        <v>3231</v>
      </c>
      <c r="L56" s="63">
        <v>3231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4343.599999999999</v>
      </c>
      <c r="J57" s="45">
        <f t="shared" si="1"/>
        <v>4343.599999999999</v>
      </c>
      <c r="K57" s="62">
        <v>3666.7</v>
      </c>
      <c r="L57" s="63">
        <v>3666.7</v>
      </c>
      <c r="M57" s="63">
        <v>0</v>
      </c>
      <c r="N57" s="63">
        <v>0</v>
      </c>
      <c r="O57" s="63">
        <v>676.9</v>
      </c>
      <c r="P57" s="63">
        <v>676.9</v>
      </c>
      <c r="Q57" s="63">
        <v>391.4</v>
      </c>
      <c r="R57" s="63">
        <v>391.4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12845.599999999999</v>
      </c>
      <c r="J58" s="45">
        <f t="shared" si="1"/>
        <v>12845.599999999999</v>
      </c>
      <c r="K58" s="62">
        <v>6441.2</v>
      </c>
      <c r="L58" s="63">
        <v>6441.2</v>
      </c>
      <c r="M58" s="63">
        <v>0</v>
      </c>
      <c r="N58" s="63">
        <v>0</v>
      </c>
      <c r="O58" s="63">
        <v>6404.4</v>
      </c>
      <c r="P58" s="63">
        <v>6404.4</v>
      </c>
      <c r="Q58" s="63">
        <v>3781.1</v>
      </c>
      <c r="R58" s="63">
        <v>3781.1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3414.9</v>
      </c>
      <c r="J59" s="45">
        <f t="shared" si="1"/>
        <v>3414.9</v>
      </c>
      <c r="K59" s="62">
        <v>3414.9</v>
      </c>
      <c r="L59" s="63">
        <v>3414.9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3451.1</v>
      </c>
      <c r="J60" s="45">
        <f t="shared" si="1"/>
        <v>3451.1</v>
      </c>
      <c r="K60" s="62">
        <v>3451.1</v>
      </c>
      <c r="L60" s="63">
        <v>3451.1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1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3075.3</v>
      </c>
      <c r="J61" s="45">
        <f t="shared" si="1"/>
        <v>3075.3</v>
      </c>
      <c r="K61" s="62">
        <v>3075.3</v>
      </c>
      <c r="L61" s="63">
        <v>3075.3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2117.8</v>
      </c>
      <c r="J62" s="45">
        <f t="shared" si="1"/>
        <v>2117.8</v>
      </c>
      <c r="K62" s="64">
        <v>2117.8</v>
      </c>
      <c r="L62" s="63">
        <v>2117.8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1609.6</v>
      </c>
      <c r="J63" s="45">
        <f t="shared" si="1"/>
        <v>1609.6</v>
      </c>
      <c r="K63" s="62">
        <v>1609.6</v>
      </c>
      <c r="L63" s="63">
        <v>1609.6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1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8120.2</v>
      </c>
      <c r="J64" s="45">
        <f t="shared" si="1"/>
        <v>8120.2</v>
      </c>
      <c r="K64" s="62">
        <v>3878.2</v>
      </c>
      <c r="L64" s="63">
        <v>3878.2</v>
      </c>
      <c r="M64" s="63">
        <v>0</v>
      </c>
      <c r="N64" s="63">
        <v>0</v>
      </c>
      <c r="O64" s="63">
        <v>4242</v>
      </c>
      <c r="P64" s="63">
        <v>4242</v>
      </c>
      <c r="Q64" s="63">
        <v>1887.2</v>
      </c>
      <c r="R64" s="63">
        <v>1887.2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7503</v>
      </c>
      <c r="J65" s="45">
        <f t="shared" si="1"/>
        <v>7503</v>
      </c>
      <c r="K65" s="62">
        <v>4900</v>
      </c>
      <c r="L65" s="63">
        <v>4900</v>
      </c>
      <c r="M65" s="63">
        <v>0</v>
      </c>
      <c r="N65" s="63">
        <v>0</v>
      </c>
      <c r="O65" s="63">
        <v>2603</v>
      </c>
      <c r="P65" s="63">
        <v>2603</v>
      </c>
      <c r="Q65" s="63">
        <v>953</v>
      </c>
      <c r="R65" s="63">
        <v>953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2317.7</v>
      </c>
      <c r="J66" s="45">
        <f t="shared" si="1"/>
        <v>2317.7</v>
      </c>
      <c r="K66" s="62">
        <v>2317.7</v>
      </c>
      <c r="L66" s="63">
        <v>2317.7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1931.7</v>
      </c>
      <c r="J67" s="45">
        <f t="shared" si="1"/>
        <v>1931.7</v>
      </c>
      <c r="K67" s="64">
        <v>1931.7</v>
      </c>
      <c r="L67" s="63">
        <v>1931.7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1851</v>
      </c>
      <c r="J68" s="45">
        <f t="shared" si="1"/>
        <v>1851</v>
      </c>
      <c r="K68" s="58">
        <v>1851</v>
      </c>
      <c r="L68" s="63">
        <v>1851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2666.4</v>
      </c>
      <c r="J69" s="45">
        <f t="shared" si="1"/>
        <v>2666.4</v>
      </c>
      <c r="K69" s="61">
        <v>2666.4</v>
      </c>
      <c r="L69" s="59">
        <v>2666.4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3099.6</v>
      </c>
      <c r="J70" s="45">
        <f t="shared" si="1"/>
        <v>3099.6</v>
      </c>
      <c r="K70" s="61">
        <v>3099.6</v>
      </c>
      <c r="L70" s="59">
        <v>3099.6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3645.7</v>
      </c>
      <c r="J71" s="45">
        <f t="shared" si="1"/>
        <v>3645.7</v>
      </c>
      <c r="K71" s="64">
        <v>3645.7</v>
      </c>
      <c r="L71" s="63">
        <v>3645.7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2762</v>
      </c>
      <c r="J72" s="45">
        <f t="shared" si="6"/>
        <v>2762</v>
      </c>
      <c r="K72" s="62">
        <v>2430</v>
      </c>
      <c r="L72" s="63">
        <v>2430</v>
      </c>
      <c r="M72" s="63">
        <v>0</v>
      </c>
      <c r="N72" s="63">
        <v>0</v>
      </c>
      <c r="O72" s="63">
        <v>332</v>
      </c>
      <c r="P72" s="63">
        <v>332</v>
      </c>
      <c r="Q72" s="63">
        <v>332</v>
      </c>
      <c r="R72" s="63">
        <v>332</v>
      </c>
      <c r="S72" s="45">
        <f t="shared" si="5"/>
        <v>0</v>
      </c>
      <c r="T72" s="45">
        <f aca="true" t="shared" si="7" ref="T72:T86">S72+H72</f>
        <v>0</v>
      </c>
    </row>
    <row r="73" spans="1:23" ht="18" customHeight="1">
      <c r="A73" s="38">
        <v>25</v>
      </c>
      <c r="B73" s="38">
        <v>66</v>
      </c>
      <c r="C73" s="69" t="s">
        <v>214</v>
      </c>
      <c r="D73" s="45">
        <v>0</v>
      </c>
      <c r="E73" s="45">
        <f>2038.2+371.5</f>
        <v>2409.7</v>
      </c>
      <c r="F73" s="45">
        <f aca="true" t="shared" si="8" ref="F73:F86">D73+E73</f>
        <v>2409.7</v>
      </c>
      <c r="G73" s="45">
        <f>737.1+430.9</f>
        <v>1168</v>
      </c>
      <c r="H73" s="45">
        <f aca="true" t="shared" si="9" ref="H73:H86">F73-G73</f>
        <v>1241.6999999999998</v>
      </c>
      <c r="I73" s="45">
        <f t="shared" si="6"/>
        <v>2122.4</v>
      </c>
      <c r="J73" s="45">
        <f t="shared" si="6"/>
        <v>2122.4</v>
      </c>
      <c r="K73" s="62">
        <v>2122.4</v>
      </c>
      <c r="L73" s="63">
        <v>2122.4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86">I73-J73</f>
        <v>0</v>
      </c>
      <c r="T73" s="45">
        <f t="shared" si="7"/>
        <v>1241.6999999999998</v>
      </c>
      <c r="U73" s="36"/>
      <c r="V73" s="36"/>
      <c r="W73" s="36"/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1831.2</v>
      </c>
      <c r="J74" s="45">
        <f t="shared" si="6"/>
        <v>1831.2</v>
      </c>
      <c r="K74" s="64">
        <v>1831.2</v>
      </c>
      <c r="L74" s="63">
        <v>1831.2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3315</v>
      </c>
      <c r="J75" s="45">
        <f t="shared" si="6"/>
        <v>3315</v>
      </c>
      <c r="K75" s="58">
        <v>3315</v>
      </c>
      <c r="L75" s="59">
        <v>3315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3854.9</v>
      </c>
      <c r="J76" s="45">
        <f t="shared" si="6"/>
        <v>3854.9</v>
      </c>
      <c r="K76" s="62">
        <v>3854.9</v>
      </c>
      <c r="L76" s="63">
        <v>3854.9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4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16432.899999999998</v>
      </c>
      <c r="J77" s="45">
        <f>L77+N77+P77</f>
        <v>16432.899999999998</v>
      </c>
      <c r="K77" s="64">
        <v>11210.3</v>
      </c>
      <c r="L77" s="63">
        <v>11210.3</v>
      </c>
      <c r="M77" s="63">
        <v>3611.9</v>
      </c>
      <c r="N77" s="63">
        <v>3611.9</v>
      </c>
      <c r="O77" s="63">
        <v>1610.7</v>
      </c>
      <c r="P77" s="63">
        <v>1610.7</v>
      </c>
      <c r="Q77" s="63">
        <v>1610.7</v>
      </c>
      <c r="R77" s="63">
        <v>1610.7</v>
      </c>
      <c r="S77" s="45">
        <f t="shared" si="10"/>
        <v>0</v>
      </c>
      <c r="T77" s="45">
        <f t="shared" si="7"/>
        <v>0</v>
      </c>
      <c r="U77" s="36"/>
      <c r="V77" s="36"/>
      <c r="W77" s="36"/>
      <c r="X77" s="36"/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2338.5</v>
      </c>
      <c r="J78" s="45">
        <f t="shared" si="6"/>
        <v>2338.5</v>
      </c>
      <c r="K78" s="62">
        <v>2338.5</v>
      </c>
      <c r="L78" s="63">
        <v>2338.5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3654</v>
      </c>
      <c r="J79" s="45">
        <f t="shared" si="6"/>
        <v>3654</v>
      </c>
      <c r="K79" s="62">
        <v>3654</v>
      </c>
      <c r="L79" s="63">
        <v>3654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7829</v>
      </c>
      <c r="J80" s="45">
        <f t="shared" si="6"/>
        <v>7829</v>
      </c>
      <c r="K80" s="62">
        <v>5169</v>
      </c>
      <c r="L80" s="63">
        <v>5169</v>
      </c>
      <c r="M80" s="63">
        <v>0</v>
      </c>
      <c r="N80" s="63">
        <v>0</v>
      </c>
      <c r="O80" s="63">
        <v>2660</v>
      </c>
      <c r="P80" s="63">
        <v>2660</v>
      </c>
      <c r="Q80" s="63">
        <v>2660</v>
      </c>
      <c r="R80" s="63">
        <v>2660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2068.7</v>
      </c>
      <c r="J81" s="45">
        <f t="shared" si="6"/>
        <v>2068.7</v>
      </c>
      <c r="K81" s="62">
        <v>2068.7</v>
      </c>
      <c r="L81" s="63">
        <v>2068.7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4217</v>
      </c>
      <c r="J82" s="45">
        <f t="shared" si="6"/>
        <v>4217</v>
      </c>
      <c r="K82" s="62">
        <v>4217</v>
      </c>
      <c r="L82" s="63">
        <v>4217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2" s="39" customFormat="1" ht="18" customHeight="1">
      <c r="A83" s="38"/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18263.699999999997</v>
      </c>
      <c r="J83" s="45">
        <f t="shared" si="6"/>
        <v>18263.699999999997</v>
      </c>
      <c r="K83" s="58">
        <v>12959.8</v>
      </c>
      <c r="L83" s="59">
        <v>12959.8</v>
      </c>
      <c r="M83" s="59">
        <v>0</v>
      </c>
      <c r="N83" s="59">
        <v>0</v>
      </c>
      <c r="O83" s="59">
        <v>5303.9</v>
      </c>
      <c r="P83" s="59">
        <v>5303.9</v>
      </c>
      <c r="Q83" s="59">
        <v>2527.7</v>
      </c>
      <c r="R83" s="59">
        <v>2527.7</v>
      </c>
      <c r="S83" s="45">
        <f t="shared" si="10"/>
        <v>0</v>
      </c>
      <c r="T83" s="45">
        <f t="shared" si="7"/>
        <v>0</v>
      </c>
      <c r="U83" s="68"/>
      <c r="V83" s="68"/>
    </row>
    <row r="84" spans="1:20" ht="18" customHeight="1">
      <c r="A84" s="96"/>
      <c r="B84" s="38">
        <v>77</v>
      </c>
      <c r="C84" s="69" t="s">
        <v>228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7945.5</v>
      </c>
      <c r="J84" s="45">
        <f t="shared" si="6"/>
        <v>7945.5</v>
      </c>
      <c r="K84" s="62">
        <v>7945.5</v>
      </c>
      <c r="L84" s="63">
        <v>7945.5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96"/>
      <c r="B85" s="38">
        <v>78</v>
      </c>
      <c r="C85" s="72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22136.4</v>
      </c>
      <c r="J85" s="45">
        <f t="shared" si="6"/>
        <v>22136.4</v>
      </c>
      <c r="K85" s="62">
        <v>14605.4</v>
      </c>
      <c r="L85" s="63">
        <v>14605.4</v>
      </c>
      <c r="M85" s="63">
        <v>0</v>
      </c>
      <c r="N85" s="63">
        <v>0</v>
      </c>
      <c r="O85" s="63">
        <v>7531</v>
      </c>
      <c r="P85" s="63">
        <v>7531</v>
      </c>
      <c r="Q85" s="63">
        <v>2664</v>
      </c>
      <c r="R85" s="63">
        <v>2664</v>
      </c>
      <c r="S85" s="45">
        <f t="shared" si="10"/>
        <v>0</v>
      </c>
      <c r="T85" s="45">
        <f t="shared" si="7"/>
        <v>0</v>
      </c>
    </row>
    <row r="86" spans="1:20" ht="18" customHeight="1">
      <c r="A86" s="96"/>
      <c r="B86" s="38">
        <v>79</v>
      </c>
      <c r="C86" s="72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13205.1</v>
      </c>
      <c r="J86" s="45">
        <f t="shared" si="6"/>
        <v>13205.1</v>
      </c>
      <c r="K86" s="62">
        <v>13205.1</v>
      </c>
      <c r="L86" s="63">
        <v>13205.1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2" ht="18" customHeight="1">
      <c r="A87" s="38"/>
      <c r="B87" s="98" t="s">
        <v>107</v>
      </c>
      <c r="C87" s="99"/>
      <c r="D87" s="46">
        <f aca="true" t="shared" si="11" ref="D87:T87">SUM(D8:D86)</f>
        <v>0</v>
      </c>
      <c r="E87" s="46">
        <f t="shared" si="11"/>
        <v>5113.4</v>
      </c>
      <c r="F87" s="46">
        <f t="shared" si="11"/>
        <v>5113.4</v>
      </c>
      <c r="G87" s="46">
        <f t="shared" si="11"/>
        <v>1284</v>
      </c>
      <c r="H87" s="46">
        <f t="shared" si="11"/>
        <v>3829.3999999999996</v>
      </c>
      <c r="I87" s="46">
        <f t="shared" si="11"/>
        <v>1021101.2999999999</v>
      </c>
      <c r="J87" s="46">
        <f t="shared" si="11"/>
        <v>1021101.2999999999</v>
      </c>
      <c r="K87" s="46">
        <f t="shared" si="11"/>
        <v>498423.79999999993</v>
      </c>
      <c r="L87" s="46">
        <f t="shared" si="11"/>
        <v>498423.79999999993</v>
      </c>
      <c r="M87" s="46">
        <f t="shared" si="11"/>
        <v>3611.9</v>
      </c>
      <c r="N87" s="46">
        <f t="shared" si="11"/>
        <v>3611.9</v>
      </c>
      <c r="O87" s="46">
        <f t="shared" si="11"/>
        <v>519065.60000000003</v>
      </c>
      <c r="P87" s="46">
        <f t="shared" si="11"/>
        <v>519065.60000000003</v>
      </c>
      <c r="Q87" s="46">
        <f t="shared" si="11"/>
        <v>172268.00000000006</v>
      </c>
      <c r="R87" s="46">
        <f t="shared" si="11"/>
        <v>172268.00000000006</v>
      </c>
      <c r="S87" s="46">
        <f t="shared" si="11"/>
        <v>0</v>
      </c>
      <c r="T87" s="46">
        <f t="shared" si="11"/>
        <v>3829.3999999999996</v>
      </c>
      <c r="V87" s="36"/>
    </row>
    <row r="88" spans="9:20" ht="13.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7:20" ht="13.5"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9:18" ht="13.5"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B87:C87"/>
    <mergeCell ref="B3:G3"/>
    <mergeCell ref="A84:A86"/>
    <mergeCell ref="H4:H6"/>
    <mergeCell ref="D4:D6"/>
    <mergeCell ref="E4:E6"/>
    <mergeCell ref="F4:F6"/>
    <mergeCell ref="G4:G6"/>
    <mergeCell ref="B1:L1"/>
    <mergeCell ref="B2:L2"/>
    <mergeCell ref="K3:L3"/>
    <mergeCell ref="I4:J5"/>
    <mergeCell ref="A4:A6"/>
    <mergeCell ref="C4:C6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3" t="s">
        <v>136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3" t="s">
        <v>122</v>
      </c>
      <c r="Q2" s="113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4" t="s">
        <v>0</v>
      </c>
      <c r="B3" s="114" t="s">
        <v>1</v>
      </c>
      <c r="C3" s="115" t="s">
        <v>123</v>
      </c>
      <c r="D3" s="116"/>
      <c r="E3" s="116"/>
      <c r="F3" s="115" t="s">
        <v>138</v>
      </c>
      <c r="G3" s="116"/>
      <c r="H3" s="116"/>
      <c r="I3" s="115" t="s">
        <v>139</v>
      </c>
      <c r="J3" s="116"/>
      <c r="K3" s="116"/>
      <c r="L3" s="115" t="s">
        <v>140</v>
      </c>
      <c r="M3" s="116"/>
      <c r="N3" s="116"/>
      <c r="O3" s="114" t="s">
        <v>141</v>
      </c>
      <c r="P3" s="114"/>
      <c r="Q3" s="114"/>
      <c r="R3" s="117" t="s">
        <v>142</v>
      </c>
      <c r="S3" s="118"/>
      <c r="T3" s="118"/>
      <c r="U3" s="119"/>
      <c r="V3" s="120" t="s">
        <v>143</v>
      </c>
      <c r="W3" s="118"/>
      <c r="X3" s="118"/>
      <c r="Y3" s="119"/>
      <c r="Z3" s="114" t="s">
        <v>144</v>
      </c>
      <c r="AA3" s="121"/>
      <c r="AB3" s="121"/>
      <c r="AC3" s="121"/>
      <c r="AD3" s="120" t="s">
        <v>137</v>
      </c>
      <c r="AE3" s="118"/>
      <c r="AF3" s="118"/>
      <c r="AG3" s="118"/>
      <c r="AH3" s="118"/>
      <c r="AI3" s="118"/>
      <c r="AJ3" s="118"/>
      <c r="AK3" s="119"/>
      <c r="AL3" s="115" t="s">
        <v>146</v>
      </c>
      <c r="AM3" s="121"/>
      <c r="AN3" s="121"/>
      <c r="AO3" s="120" t="s">
        <v>145</v>
      </c>
      <c r="AP3" s="122"/>
      <c r="AQ3" s="123"/>
    </row>
    <row r="4" spans="1:43" ht="24.75" customHeight="1">
      <c r="A4" s="114"/>
      <c r="B4" s="114"/>
      <c r="C4" s="114" t="s">
        <v>7</v>
      </c>
      <c r="D4" s="114" t="s">
        <v>8</v>
      </c>
      <c r="E4" s="114" t="s">
        <v>9</v>
      </c>
      <c r="F4" s="114" t="s">
        <v>108</v>
      </c>
      <c r="G4" s="114" t="s">
        <v>8</v>
      </c>
      <c r="H4" s="114" t="s">
        <v>9</v>
      </c>
      <c r="I4" s="114" t="s">
        <v>10</v>
      </c>
      <c r="J4" s="114" t="s">
        <v>109</v>
      </c>
      <c r="K4" s="114" t="s">
        <v>11</v>
      </c>
      <c r="L4" s="114" t="s">
        <v>12</v>
      </c>
      <c r="M4" s="114" t="s">
        <v>8</v>
      </c>
      <c r="N4" s="128" t="s">
        <v>9</v>
      </c>
      <c r="O4" s="114" t="s">
        <v>13</v>
      </c>
      <c r="P4" s="114" t="s">
        <v>110</v>
      </c>
      <c r="Q4" s="114" t="s">
        <v>111</v>
      </c>
      <c r="R4" s="124" t="s">
        <v>124</v>
      </c>
      <c r="S4" s="125"/>
      <c r="T4" s="124" t="s">
        <v>9</v>
      </c>
      <c r="U4" s="125"/>
      <c r="V4" s="124" t="s">
        <v>124</v>
      </c>
      <c r="W4" s="125"/>
      <c r="X4" s="124" t="s">
        <v>9</v>
      </c>
      <c r="Y4" s="125"/>
      <c r="Z4" s="124" t="s">
        <v>124</v>
      </c>
      <c r="AA4" s="125"/>
      <c r="AB4" s="124" t="s">
        <v>9</v>
      </c>
      <c r="AC4" s="125"/>
      <c r="AD4" s="120" t="s">
        <v>124</v>
      </c>
      <c r="AE4" s="118"/>
      <c r="AF4" s="118"/>
      <c r="AG4" s="119"/>
      <c r="AH4" s="120" t="s">
        <v>9</v>
      </c>
      <c r="AI4" s="118"/>
      <c r="AJ4" s="118"/>
      <c r="AK4" s="119"/>
      <c r="AL4" s="114" t="s">
        <v>125</v>
      </c>
      <c r="AM4" s="114" t="s">
        <v>126</v>
      </c>
      <c r="AN4" s="114" t="s">
        <v>127</v>
      </c>
      <c r="AO4" s="114" t="s">
        <v>128</v>
      </c>
      <c r="AP4" s="114" t="s">
        <v>129</v>
      </c>
      <c r="AQ4" s="114" t="s">
        <v>130</v>
      </c>
    </row>
    <row r="5" spans="1:43" ht="33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9"/>
      <c r="O5" s="114"/>
      <c r="P5" s="114"/>
      <c r="Q5" s="114"/>
      <c r="R5" s="126"/>
      <c r="S5" s="127"/>
      <c r="T5" s="126"/>
      <c r="U5" s="127"/>
      <c r="V5" s="126"/>
      <c r="W5" s="127"/>
      <c r="X5" s="126"/>
      <c r="Y5" s="127"/>
      <c r="Z5" s="126"/>
      <c r="AA5" s="127"/>
      <c r="AB5" s="126"/>
      <c r="AC5" s="127"/>
      <c r="AD5" s="128" t="s">
        <v>113</v>
      </c>
      <c r="AE5" s="128" t="s">
        <v>15</v>
      </c>
      <c r="AF5" s="120" t="s">
        <v>131</v>
      </c>
      <c r="AG5" s="119"/>
      <c r="AH5" s="128" t="s">
        <v>113</v>
      </c>
      <c r="AI5" s="128" t="s">
        <v>15</v>
      </c>
      <c r="AJ5" s="120" t="s">
        <v>131</v>
      </c>
      <c r="AK5" s="119"/>
      <c r="AL5" s="114"/>
      <c r="AM5" s="114"/>
      <c r="AN5" s="114"/>
      <c r="AO5" s="114"/>
      <c r="AP5" s="114"/>
      <c r="AQ5" s="114"/>
    </row>
    <row r="6" spans="1:43" ht="12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30"/>
      <c r="O6" s="114"/>
      <c r="P6" s="114"/>
      <c r="Q6" s="114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30"/>
      <c r="AE6" s="130"/>
      <c r="AF6" s="24" t="s">
        <v>113</v>
      </c>
      <c r="AG6" s="24" t="s">
        <v>15</v>
      </c>
      <c r="AH6" s="130"/>
      <c r="AI6" s="130"/>
      <c r="AJ6" s="24" t="s">
        <v>113</v>
      </c>
      <c r="AK6" s="24" t="s">
        <v>15</v>
      </c>
      <c r="AL6" s="114"/>
      <c r="AM6" s="114"/>
      <c r="AN6" s="114"/>
      <c r="AO6" s="114"/>
      <c r="AP6" s="114"/>
      <c r="AQ6" s="114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4" t="s">
        <v>107</v>
      </c>
      <c r="B99" s="116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2017-04-11T10:36:59Z</dcterms:modified>
  <cp:category/>
  <cp:version/>
  <cp:contentType/>
  <cp:contentStatus/>
</cp:coreProperties>
</file>