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240" windowHeight="760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<sst xmlns="http://schemas.openxmlformats.org/spreadsheetml/2006/main" count="399" uniqueCount="241">
  <si>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</si>
  <si>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</si>
  <si>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</si>
  <si>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</si>
  <si>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</si>
  <si>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</si>
  <si>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</si>
  <si>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</si>
  <si>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</si>
  <si>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</si>
  <si>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</si>
  <si>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</si>
  <si>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</si>
  <si>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</si>
  <si>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</si>
  <si>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</si>
  <si>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</si>
  <si>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</si>
  <si>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</si>
  <si>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</si>
  <si>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</si>
  <si>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</si>
  <si>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</si>
  <si>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</si>
  <si>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</si>
  <si>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</si>
  <si>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</si>
  <si>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</si>
  <si>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</si>
  <si>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</si>
  <si>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</si>
  <si>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</si>
  <si>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</si>
  <si>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</si>
  <si>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</si>
  <si>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</si>
  <si>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</si>
  <si>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</si>
  <si>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</si>
  <si>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</si>
  <si>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</si>
  <si>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</si>
  <si>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</si>
  <si>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</si>
  <si>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</si>
  <si>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</si>
  <si>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</si>
  <si>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</si>
  <si>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</si>
  <si>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</si>
  <si>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</si>
  <si>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</si>
  <si>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</si>
  <si>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</si>
  <si>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</si>
  <si>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</si>
  <si>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</si>
  <si>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</si>
  <si>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</si>
  <si>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</si>
  <si>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</si>
  <si>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</si>
  <si>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</si>
  <si>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</si>
  <si>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</si>
  <si>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</si>
  <si>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</si>
  <si>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</si>
  <si>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</si>
  <si>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</si>
  <si>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</si>
  <si>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</si>
  <si>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</si>
  <si>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</si>
  <si>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</si>
  <si>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</si>
  <si>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</si>
  <si>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</si>
  <si>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</si>
  <si>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</si>
  <si>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</si>
  <si>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</si>
  <si>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</si>
  <si>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</si>
  <si>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</si>
  <si>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</si>
  <si>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</si>
  <si>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</si>
  <si>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</si>
  <si>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</si>
  <si>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</si>
  <si>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</si>
  <si>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</si>
  <si>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</si>
  <si>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</si>
  <si>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</si>
  <si>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</si>
  <si>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</si>
  <si>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</si>
  <si>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</si>
  <si>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</si>
  <si>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</si>
  <si>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</si>
  <si>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</si>
  <si>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</si>
  <si>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</si>
  <si>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</si>
  <si>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</si>
  <si>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</si>
  <si>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</si>
  <si>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</si>
  <si>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</si>
  <si>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</si>
  <si>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</si>
  <si>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</si>
  <si>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</si>
  <si>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</si>
  <si>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</si>
  <si>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</si>
  <si>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</si>
  <si>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</si>
  <si>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</si>
  <si>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</si>
  <si>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</si>
  <si>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</si>
  <si>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</si>
  <si>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</si>
  <si>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</si>
  <si>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</si>
  <si>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</si>
  <si>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</si>
  <si>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</si>
  <si>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</si>
  <si>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</si>
  <si>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</si>
  <si>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</si>
  <si>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</si>
  <si>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</si>
  <si>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</si>
  <si>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</si>
  <si>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</si>
  <si>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</si>
  <si>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</si>
  <si>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</si>
  <si>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</si>
  <si>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</si>
  <si>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</si>
  <si>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</si>
  <si>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</si>
  <si>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</si>
  <si>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</si>
  <si>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</si>
  <si>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</si>
  <si>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</si>
  <si>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</si>
  <si>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</si>
  <si>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</si>
  <si>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</si>
  <si>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</si>
  <si>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</si>
  <si>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</si>
  <si>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</si>
  <si>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</si>
  <si>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</si>
  <si>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</si>
  <si>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</si>
  <si>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</si>
  <si>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</si>
  <si>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</si>
  <si>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</si>
  <si>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</si>
  <si>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</si>
  <si>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</si>
  <si>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</si>
  <si>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</si>
  <si>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</si>
  <si>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</si>
  <si>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</si>
  <si>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</si>
  <si>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</si>
  <si>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</si>
  <si>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</si>
  <si>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</si>
  <si>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</si>
  <si>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</si>
  <si>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</si>
  <si>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</si>
  <si>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</si>
  <si>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</si>
  <si>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</si>
  <si>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</si>
  <si>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</si>
  <si>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</si>
  <si>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</si>
  <si>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</si>
  <si>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</si>
  <si>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</si>
  <si>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</si>
  <si>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</si>
  <si>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</si>
  <si>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</si>
  <si>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</si>
  <si>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</si>
  <si>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</si>
  <si>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</si>
  <si>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</si>
  <si>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</si>
  <si>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</si>
  <si>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</si>
  <si>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</si>
  <si>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</si>
  <si>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</si>
  <si>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</si>
  <si>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</si>
  <si>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</si>
  <si>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</si>
  <si>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</si>
  <si>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</si>
  <si>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</si>
  <si>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</si>
  <si>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</si>
  <si>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</si>
  <si>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</si>
  <si>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</si>
  <si>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Ամասիա</t>
  </si>
  <si>
    <t>Աշոցք</t>
  </si>
  <si>
    <t>Սարապատ</t>
  </si>
  <si>
    <t>փաստ.</t>
  </si>
  <si>
    <t>Արփի</t>
  </si>
  <si>
    <t>Նախորդ տարիների
    պարտքը /01.01.2016թ. դրությամբ/</t>
  </si>
  <si>
    <t>2016թ. Ընթացքում
 կուտակված պարտքը  
/01.01.2017թ. դրությամբ/</t>
  </si>
  <si>
    <t>Ընդամենը   նախորդ 
տարիների պարտքը
/01.01.2017 դրությամբ/</t>
  </si>
  <si>
    <t xml:space="preserve"> Պարտքի  մարումը
2017թ.
հուլիսի 1-ի  դրությամբ</t>
  </si>
  <si>
    <t>Մնացորդը
2017թ.
հուլիսի 1-ի  դրությամբ</t>
  </si>
  <si>
    <t>Ընդամենը
համայնքապետարանների, ՏԻՄ -երին ենթակա բյուջետային հիմնարկների, ՀՈԱԿ-ների աշխատողների աշխատավարձերը 
2017թ.
հուլիսի 1-ի  դրությամբ</t>
  </si>
  <si>
    <t xml:space="preserve"> Համայնքապետարանների աշխատողների  աշխատավարձերը  
2017թ.
հուլիսի 1-ի  դրությամբ</t>
  </si>
  <si>
    <t>ՏԻՄ-երին ենթակա  բյուջետային հիմնարկների աշխատողների աշխատավարձերը 
2017թ.
հուլիսի 1-ի  դրությամբ</t>
  </si>
  <si>
    <t>ՀՈԱԿ-ների աշխատողների աշխատավարձերը  2017թ.
հուլիսի 1-ի  դրությամբ</t>
  </si>
  <si>
    <t>2016թ. /ընթացիկ տարվա/ աշխատավարձի պարտքը
2017թ.
հուլիսի 1-ի  դրությամբ</t>
  </si>
  <si>
    <t>ԸՆԴԱՄԵՆԸ ՊԱՐՏՔԸ
2017թ.
հուլիսի 1-ի  դրությամբ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</si>
  <si>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2017 թվականի հուլիսի 1-ի դրությամբ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</si>
</sst>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23"/>
      <name val="GHEA Grapalat"/>
      <family val="3"/>
    </font>
    <font>
      <sz val="11"/>
      <color indexed="23"/>
      <name val="GHEA Grapalat"/>
      <family val="3"/>
    </font>
    <font>
      <sz val="9"/>
      <color indexed="2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8" fontId="54" fillId="33" borderId="10" xfId="0" applyNumberFormat="1" applyFont="1" applyFill="1" applyBorder="1" applyAlignment="1">
      <alignment horizontal="center" vertical="center"/>
    </xf>
    <xf numFmtId="188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8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8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8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8" fontId="60" fillId="33" borderId="10" xfId="0" applyNumberFormat="1" applyFont="1" applyFill="1" applyBorder="1" applyAlignment="1">
      <alignment horizontal="center" vertical="center"/>
    </xf>
    <xf numFmtId="188" fontId="61" fillId="33" borderId="10" xfId="0" applyNumberFormat="1" applyFont="1" applyFill="1" applyBorder="1" applyAlignment="1">
      <alignment horizontal="center" vertical="center"/>
    </xf>
    <xf numFmtId="188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8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8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center" vertical="center"/>
    </xf>
    <xf numFmtId="0" fontId="63" fillId="33" borderId="0" xfId="60" applyFont="1" applyFill="1" applyAlignment="1">
      <alignment/>
    </xf>
    <xf numFmtId="0" fontId="53" fillId="33" borderId="10" xfId="6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8" fontId="6" fillId="33" borderId="10" xfId="6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8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188" fontId="8" fillId="33" borderId="10" xfId="60" applyNumberFormat="1" applyFont="1" applyFill="1" applyBorder="1" applyAlignment="1">
      <alignment horizontal="center" vertical="center"/>
    </xf>
    <xf numFmtId="188" fontId="8" fillId="33" borderId="10" xfId="60" applyNumberFormat="1" applyFont="1" applyFill="1" applyBorder="1" applyAlignment="1" applyProtection="1">
      <alignment horizontal="center" vertical="center"/>
      <protection locked="0"/>
    </xf>
    <xf numFmtId="188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5" fillId="33" borderId="10" xfId="0" applyNumberFormat="1" applyFont="1" applyFill="1" applyBorder="1" applyAlignment="1">
      <alignment horizontal="center" vertical="center"/>
    </xf>
    <xf numFmtId="188" fontId="65" fillId="33" borderId="10" xfId="6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 applyProtection="1">
      <alignment horizontal="center" vertical="center"/>
      <protection locked="0"/>
    </xf>
    <xf numFmtId="188" fontId="8" fillId="33" borderId="10" xfId="60" applyNumberFormat="1" applyFont="1" applyFill="1" applyBorder="1" applyAlignment="1" applyProtection="1">
      <alignment horizontal="center"/>
      <protection locked="0"/>
    </xf>
    <xf numFmtId="188" fontId="8" fillId="33" borderId="10" xfId="60" applyNumberFormat="1" applyFont="1" applyFill="1" applyBorder="1" applyAlignment="1">
      <alignment horizontal="center"/>
    </xf>
    <xf numFmtId="193" fontId="8" fillId="33" borderId="10" xfId="60" applyNumberFormat="1" applyFont="1" applyFill="1" applyBorder="1" applyAlignment="1">
      <alignment horizontal="center"/>
    </xf>
    <xf numFmtId="188" fontId="8" fillId="33" borderId="10" xfId="60" applyNumberFormat="1" applyFont="1" applyFill="1" applyBorder="1" applyAlignment="1" applyProtection="1">
      <alignment horizontal="center" wrapText="1"/>
      <protection locked="0"/>
    </xf>
    <xf numFmtId="188" fontId="8" fillId="33" borderId="10" xfId="0" applyNumberFormat="1" applyFont="1" applyFill="1" applyBorder="1" applyAlignment="1" applyProtection="1">
      <alignment horizontal="center"/>
      <protection locked="0"/>
    </xf>
    <xf numFmtId="188" fontId="8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3" fontId="5" fillId="33" borderId="10" xfId="0" applyNumberFormat="1" applyFont="1" applyFill="1" applyBorder="1" applyAlignment="1">
      <alignment horizontal="left" vertical="center"/>
    </xf>
    <xf numFmtId="188" fontId="8" fillId="0" borderId="10" xfId="0" applyNumberFormat="1" applyFont="1" applyFill="1" applyBorder="1" applyAlignment="1" applyProtection="1">
      <alignment horizontal="center" wrapText="1"/>
      <protection locked="0"/>
    </xf>
    <xf numFmtId="193" fontId="5" fillId="33" borderId="12" xfId="0" applyNumberFormat="1" applyFont="1" applyFill="1" applyBorder="1" applyAlignment="1">
      <alignment horizontal="left" vertical="center"/>
    </xf>
    <xf numFmtId="193" fontId="5" fillId="33" borderId="13" xfId="0" applyNumberFormat="1" applyFont="1" applyFill="1" applyBorder="1" applyAlignment="1">
      <alignment horizontal="left" vertical="center"/>
    </xf>
    <xf numFmtId="193" fontId="5" fillId="33" borderId="0" xfId="0" applyNumberFormat="1" applyFont="1" applyFill="1" applyAlignment="1">
      <alignment horizontal="left" vertical="center"/>
    </xf>
    <xf numFmtId="0" fontId="53" fillId="33" borderId="14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wrapText="1"/>
    </xf>
    <xf numFmtId="0" fontId="57" fillId="33" borderId="18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73" t="s">
        <v>121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54.75" customHeight="1">
      <c r="A2" s="75" t="s">
        <v>0</v>
      </c>
      <c r="B2" s="76" t="s">
        <v>1</v>
      </c>
      <c r="C2" s="79" t="s">
        <v>118</v>
      </c>
      <c r="D2" s="80"/>
      <c r="E2" s="81"/>
      <c r="F2" s="79" t="s">
        <v>119</v>
      </c>
      <c r="G2" s="80"/>
      <c r="H2" s="81"/>
      <c r="I2" s="79" t="s">
        <v>2</v>
      </c>
      <c r="J2" s="80"/>
      <c r="K2" s="81"/>
      <c r="L2" s="79" t="s">
        <v>3</v>
      </c>
      <c r="M2" s="80"/>
      <c r="N2" s="81"/>
      <c r="O2" s="82" t="s">
        <v>4</v>
      </c>
      <c r="P2" s="83"/>
      <c r="Q2" s="84"/>
      <c r="R2" s="82" t="s">
        <v>120</v>
      </c>
      <c r="S2" s="85"/>
      <c r="T2" s="85"/>
      <c r="U2" s="85"/>
      <c r="V2" s="85"/>
      <c r="W2" s="86"/>
      <c r="X2" s="79" t="s">
        <v>5</v>
      </c>
      <c r="Y2" s="85"/>
      <c r="Z2" s="86"/>
      <c r="AA2" s="75" t="s">
        <v>6</v>
      </c>
      <c r="AB2" s="87"/>
      <c r="AC2" s="87"/>
      <c r="AD2" s="88"/>
    </row>
    <row r="3" spans="1:30" ht="24.75" customHeight="1">
      <c r="A3" s="75"/>
      <c r="B3" s="77"/>
      <c r="C3" s="76" t="s">
        <v>7</v>
      </c>
      <c r="D3" s="76" t="s">
        <v>8</v>
      </c>
      <c r="E3" s="76" t="s">
        <v>9</v>
      </c>
      <c r="F3" s="76" t="s">
        <v>108</v>
      </c>
      <c r="G3" s="76" t="s">
        <v>8</v>
      </c>
      <c r="H3" s="76" t="s">
        <v>9</v>
      </c>
      <c r="I3" s="76" t="s">
        <v>10</v>
      </c>
      <c r="J3" s="76" t="s">
        <v>109</v>
      </c>
      <c r="K3" s="76" t="s">
        <v>11</v>
      </c>
      <c r="L3" s="76" t="s">
        <v>12</v>
      </c>
      <c r="M3" s="76" t="s">
        <v>8</v>
      </c>
      <c r="N3" s="76" t="s">
        <v>9</v>
      </c>
      <c r="O3" s="76" t="s">
        <v>13</v>
      </c>
      <c r="P3" s="76" t="s">
        <v>110</v>
      </c>
      <c r="Q3" s="76" t="s">
        <v>111</v>
      </c>
      <c r="R3" s="82" t="s">
        <v>112</v>
      </c>
      <c r="S3" s="84"/>
      <c r="T3" s="75" t="s">
        <v>8</v>
      </c>
      <c r="U3" s="75"/>
      <c r="V3" s="75" t="s">
        <v>9</v>
      </c>
      <c r="W3" s="75"/>
      <c r="X3" s="76" t="s">
        <v>114</v>
      </c>
      <c r="Y3" s="76" t="s">
        <v>8</v>
      </c>
      <c r="Z3" s="76" t="s">
        <v>9</v>
      </c>
      <c r="AA3" s="76" t="s">
        <v>14</v>
      </c>
      <c r="AB3" s="76" t="s">
        <v>115</v>
      </c>
      <c r="AC3" s="2" t="s">
        <v>116</v>
      </c>
      <c r="AD3" s="76" t="s">
        <v>117</v>
      </c>
    </row>
    <row r="4" spans="1:30" ht="27.75" customHeight="1">
      <c r="A4" s="75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8"/>
      <c r="Y4" s="78"/>
      <c r="Z4" s="78"/>
      <c r="AA4" s="78"/>
      <c r="AB4" s="78"/>
      <c r="AC4" s="2"/>
      <c r="AD4" s="78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5" t="s">
        <v>107</v>
      </c>
      <c r="B97" s="87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  <mergeCell ref="L3:L4"/>
    <mergeCell ref="M3:M4"/>
    <mergeCell ref="N3:N4"/>
    <mergeCell ref="O3:O4"/>
    <mergeCell ref="P3:P4"/>
    <mergeCell ref="Q3:Q4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120" zoomScaleNormal="120" zoomScalePageLayoutView="0" workbookViewId="0" topLeftCell="B1">
      <selection activeCell="K73" sqref="A73:IV73"/>
    </sheetView>
  </sheetViews>
  <sheetFormatPr defaultColWidth="9.140625" defaultRowHeight="15"/>
  <cols>
    <col min="1" max="1" width="3.57421875" style="32" hidden="1" customWidth="1"/>
    <col min="2" max="2" width="4.421875" style="32" customWidth="1"/>
    <col min="3" max="3" width="16.8515625" style="32" customWidth="1"/>
    <col min="4" max="4" width="13.7109375" style="32" customWidth="1"/>
    <col min="5" max="6" width="13.57421875" style="32" customWidth="1"/>
    <col min="7" max="7" width="13.421875" style="32" customWidth="1"/>
    <col min="8" max="8" width="15.00390625" style="32" customWidth="1"/>
    <col min="9" max="9" width="15.28125" style="32" customWidth="1"/>
    <col min="10" max="10" width="18.57421875" style="32" customWidth="1"/>
    <col min="11" max="11" width="12.28125" style="32" customWidth="1"/>
    <col min="12" max="12" width="13.421875" style="32" customWidth="1"/>
    <col min="13" max="13" width="11.8515625" style="32" customWidth="1"/>
    <col min="14" max="14" width="10.00390625" style="32" customWidth="1"/>
    <col min="15" max="15" width="12.8515625" style="32" customWidth="1"/>
    <col min="16" max="16" width="12.00390625" style="32" customWidth="1"/>
    <col min="17" max="17" width="12.28125" style="32" customWidth="1"/>
    <col min="18" max="18" width="12.421875" style="32" customWidth="1"/>
    <col min="19" max="19" width="16.28125" style="32" customWidth="1"/>
    <col min="20" max="20" width="14.7109375" style="32" customWidth="1"/>
    <col min="21" max="16384" width="9.140625" style="32" customWidth="1"/>
  </cols>
  <sheetData>
    <row r="1" spans="2:12" ht="24" customHeight="1">
      <c r="B1" s="110" t="s">
        <v>147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20" ht="63.75" customHeight="1">
      <c r="B2" s="111" t="s">
        <v>240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7"/>
      <c r="C3" s="108"/>
      <c r="D3" s="108"/>
      <c r="E3" s="108"/>
      <c r="F3" s="108"/>
      <c r="G3" s="108"/>
      <c r="H3" s="42"/>
      <c r="I3" s="33"/>
      <c r="K3" s="112" t="s">
        <v>122</v>
      </c>
      <c r="L3" s="112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109"/>
      <c r="B4" s="96" t="s">
        <v>0</v>
      </c>
      <c r="C4" s="96" t="s">
        <v>1</v>
      </c>
      <c r="D4" s="97" t="s">
        <v>229</v>
      </c>
      <c r="E4" s="97" t="s">
        <v>230</v>
      </c>
      <c r="F4" s="97" t="s">
        <v>231</v>
      </c>
      <c r="G4" s="97" t="s">
        <v>232</v>
      </c>
      <c r="H4" s="89" t="s">
        <v>233</v>
      </c>
      <c r="I4" s="100" t="s">
        <v>234</v>
      </c>
      <c r="J4" s="101"/>
      <c r="K4" s="100" t="s">
        <v>235</v>
      </c>
      <c r="L4" s="101"/>
      <c r="M4" s="100" t="s">
        <v>236</v>
      </c>
      <c r="N4" s="101"/>
      <c r="O4" s="104" t="s">
        <v>237</v>
      </c>
      <c r="P4" s="105"/>
      <c r="Q4" s="105"/>
      <c r="R4" s="105"/>
      <c r="S4" s="97" t="s">
        <v>238</v>
      </c>
      <c r="T4" s="89" t="s">
        <v>239</v>
      </c>
    </row>
    <row r="5" spans="1:20" ht="32.25" customHeight="1">
      <c r="A5" s="109"/>
      <c r="B5" s="96"/>
      <c r="C5" s="96"/>
      <c r="D5" s="98"/>
      <c r="E5" s="98"/>
      <c r="F5" s="98"/>
      <c r="G5" s="98"/>
      <c r="H5" s="90"/>
      <c r="I5" s="102"/>
      <c r="J5" s="103"/>
      <c r="K5" s="102"/>
      <c r="L5" s="103"/>
      <c r="M5" s="102"/>
      <c r="N5" s="103"/>
      <c r="O5" s="92" t="s">
        <v>113</v>
      </c>
      <c r="P5" s="92" t="s">
        <v>227</v>
      </c>
      <c r="Q5" s="94" t="s">
        <v>148</v>
      </c>
      <c r="R5" s="95"/>
      <c r="S5" s="98"/>
      <c r="T5" s="90"/>
    </row>
    <row r="6" spans="1:20" ht="29.25" customHeight="1">
      <c r="A6" s="109"/>
      <c r="B6" s="96"/>
      <c r="C6" s="96"/>
      <c r="D6" s="99"/>
      <c r="E6" s="99"/>
      <c r="F6" s="99"/>
      <c r="G6" s="99"/>
      <c r="H6" s="91"/>
      <c r="I6" s="47" t="s">
        <v>113</v>
      </c>
      <c r="J6" s="67" t="s">
        <v>227</v>
      </c>
      <c r="K6" s="48" t="s">
        <v>113</v>
      </c>
      <c r="L6" s="48" t="s">
        <v>227</v>
      </c>
      <c r="M6" s="65" t="s">
        <v>113</v>
      </c>
      <c r="N6" s="65" t="s">
        <v>227</v>
      </c>
      <c r="O6" s="93"/>
      <c r="P6" s="93"/>
      <c r="Q6" s="66" t="s">
        <v>113</v>
      </c>
      <c r="R6" s="66" t="s">
        <v>227</v>
      </c>
      <c r="S6" s="99"/>
      <c r="T6" s="91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8" t="s">
        <v>149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44832.6</v>
      </c>
      <c r="J8" s="45">
        <f aca="true" t="shared" si="1" ref="J8:J71">L8+N8+P8</f>
        <v>44832.6</v>
      </c>
      <c r="K8" s="49">
        <v>22264</v>
      </c>
      <c r="L8" s="49">
        <v>22264</v>
      </c>
      <c r="M8" s="50">
        <v>0</v>
      </c>
      <c r="N8" s="50">
        <v>0</v>
      </c>
      <c r="O8" s="50">
        <v>22568.6</v>
      </c>
      <c r="P8" s="50">
        <v>22568.6</v>
      </c>
      <c r="Q8" s="50">
        <v>11454.3</v>
      </c>
      <c r="R8" s="50">
        <v>11454.3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8" t="s">
        <v>150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9377.7</v>
      </c>
      <c r="J9" s="45">
        <f t="shared" si="1"/>
        <v>9377.7</v>
      </c>
      <c r="K9" s="51">
        <v>9377.7</v>
      </c>
      <c r="L9" s="50">
        <v>9377.7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8" t="s">
        <v>151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76035.7</v>
      </c>
      <c r="J10" s="45">
        <f t="shared" si="1"/>
        <v>76035.7</v>
      </c>
      <c r="K10" s="51">
        <v>23829</v>
      </c>
      <c r="L10" s="51">
        <v>23829</v>
      </c>
      <c r="M10" s="50">
        <v>0</v>
      </c>
      <c r="N10" s="50">
        <v>0</v>
      </c>
      <c r="O10" s="50">
        <v>52206.7</v>
      </c>
      <c r="P10" s="50">
        <v>52206.7</v>
      </c>
      <c r="Q10" s="50">
        <v>22929</v>
      </c>
      <c r="R10" s="50">
        <v>22929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8" t="s">
        <v>152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6087.8</v>
      </c>
      <c r="J11" s="45">
        <f t="shared" si="1"/>
        <v>6087.8</v>
      </c>
      <c r="K11" s="51">
        <v>6087.8</v>
      </c>
      <c r="L11" s="50">
        <v>6087.8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8" t="s">
        <v>153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8469.6</v>
      </c>
      <c r="J12" s="45">
        <f t="shared" si="1"/>
        <v>8469.6</v>
      </c>
      <c r="K12" s="49">
        <v>8469.6</v>
      </c>
      <c r="L12" s="50">
        <v>8469.6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8" t="s">
        <v>154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11397</v>
      </c>
      <c r="J13" s="45">
        <f t="shared" si="1"/>
        <v>11397</v>
      </c>
      <c r="K13" s="51">
        <v>5731.5</v>
      </c>
      <c r="L13" s="50">
        <v>5731.5</v>
      </c>
      <c r="M13" s="50">
        <v>0</v>
      </c>
      <c r="N13" s="50">
        <v>0</v>
      </c>
      <c r="O13" s="50">
        <v>5665.5</v>
      </c>
      <c r="P13" s="50">
        <v>5665.5</v>
      </c>
      <c r="Q13" s="50">
        <v>5665.5</v>
      </c>
      <c r="R13" s="50">
        <v>5665.5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8" t="s">
        <v>155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7845.7</v>
      </c>
      <c r="J14" s="45">
        <f t="shared" si="1"/>
        <v>7845.7</v>
      </c>
      <c r="K14" s="51">
        <v>5539.9</v>
      </c>
      <c r="L14" s="51">
        <v>5539.9</v>
      </c>
      <c r="M14" s="50">
        <v>0</v>
      </c>
      <c r="N14" s="50">
        <v>0</v>
      </c>
      <c r="O14" s="50">
        <v>2305.8</v>
      </c>
      <c r="P14" s="50">
        <v>2305.8</v>
      </c>
      <c r="Q14" s="50">
        <v>2305.8</v>
      </c>
      <c r="R14" s="50">
        <v>2305.8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8" t="s">
        <v>156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5645.1</v>
      </c>
      <c r="J15" s="45">
        <f t="shared" si="1"/>
        <v>5645.1</v>
      </c>
      <c r="K15" s="51">
        <v>5645.1</v>
      </c>
      <c r="L15" s="51">
        <v>5645.1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8" t="s">
        <v>157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6014.1</v>
      </c>
      <c r="J16" s="45">
        <f t="shared" si="1"/>
        <v>6014.1</v>
      </c>
      <c r="K16" s="51">
        <v>6014.1</v>
      </c>
      <c r="L16" s="50">
        <v>6014.1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8" t="s">
        <v>158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3739.5</v>
      </c>
      <c r="J17" s="45">
        <f t="shared" si="1"/>
        <v>3739.5</v>
      </c>
      <c r="K17" s="51">
        <v>3739.5</v>
      </c>
      <c r="L17" s="50">
        <v>3739.5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0" s="39" customFormat="1" ht="18" customHeight="1">
      <c r="A18" s="38">
        <v>3</v>
      </c>
      <c r="B18" s="38">
        <v>11</v>
      </c>
      <c r="C18" s="68" t="s">
        <v>159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1004960.4</v>
      </c>
      <c r="J18" s="45">
        <f t="shared" si="1"/>
        <v>1004960.4</v>
      </c>
      <c r="K18" s="51">
        <v>352734.4</v>
      </c>
      <c r="L18" s="51">
        <v>352734.4</v>
      </c>
      <c r="M18" s="50">
        <v>0</v>
      </c>
      <c r="N18" s="50">
        <v>0</v>
      </c>
      <c r="O18" s="50">
        <v>652226</v>
      </c>
      <c r="P18" s="50">
        <v>652226</v>
      </c>
      <c r="Q18" s="50">
        <v>227773.6</v>
      </c>
      <c r="R18" s="50">
        <v>227773.6</v>
      </c>
      <c r="S18" s="45">
        <f t="shared" si="5"/>
        <v>0</v>
      </c>
      <c r="T18" s="45">
        <f t="shared" si="2"/>
        <v>0</v>
      </c>
    </row>
    <row r="19" spans="1:20" s="39" customFormat="1" ht="18" customHeight="1">
      <c r="A19" s="38"/>
      <c r="B19" s="38">
        <v>12</v>
      </c>
      <c r="C19" s="68" t="s">
        <v>160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6623.4</v>
      </c>
      <c r="J19" s="45">
        <f t="shared" si="1"/>
        <v>6623.4</v>
      </c>
      <c r="K19" s="51">
        <v>6623.4</v>
      </c>
      <c r="L19" s="50">
        <v>6623.4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8" t="s">
        <v>161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2008.6</v>
      </c>
      <c r="J20" s="45">
        <f t="shared" si="1"/>
        <v>2008.6</v>
      </c>
      <c r="K20" s="52">
        <v>2008.6</v>
      </c>
      <c r="L20" s="53">
        <v>2008.6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8" t="s">
        <v>162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6651.7</v>
      </c>
      <c r="J21" s="45">
        <f t="shared" si="1"/>
        <v>6651.7</v>
      </c>
      <c r="K21" s="55">
        <v>6651.7</v>
      </c>
      <c r="L21" s="56">
        <v>6651.7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8" t="s">
        <v>163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6500</v>
      </c>
      <c r="J22" s="45">
        <f t="shared" si="1"/>
        <v>6500</v>
      </c>
      <c r="K22" s="55">
        <v>6500</v>
      </c>
      <c r="L22" s="56">
        <v>6500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8" t="s">
        <v>164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4882.3</v>
      </c>
      <c r="J23" s="45">
        <f t="shared" si="1"/>
        <v>4882.3</v>
      </c>
      <c r="K23" s="49">
        <v>4882.3</v>
      </c>
      <c r="L23" s="49">
        <v>4882.3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8" t="s">
        <v>165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1779</v>
      </c>
      <c r="J24" s="45">
        <f t="shared" si="1"/>
        <v>1779</v>
      </c>
      <c r="K24" s="51">
        <v>1779</v>
      </c>
      <c r="L24" s="50">
        <v>1779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8" t="s">
        <v>166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2065.1</v>
      </c>
      <c r="J25" s="45">
        <f t="shared" si="1"/>
        <v>2065.1</v>
      </c>
      <c r="K25" s="51">
        <v>2065.1</v>
      </c>
      <c r="L25" s="50">
        <v>2065.1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8" t="s">
        <v>167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7883.1</v>
      </c>
      <c r="J26" s="45">
        <f t="shared" si="1"/>
        <v>7883.1</v>
      </c>
      <c r="K26" s="57">
        <v>7883.1</v>
      </c>
      <c r="L26" s="56">
        <v>7883.1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8" t="s">
        <v>168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7934.1</v>
      </c>
      <c r="J27" s="45">
        <f t="shared" si="1"/>
        <v>7934.1</v>
      </c>
      <c r="K27" s="51">
        <v>7934.1</v>
      </c>
      <c r="L27" s="50">
        <v>7934.1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8" t="s">
        <v>169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4095.1</v>
      </c>
      <c r="J28" s="45">
        <f t="shared" si="1"/>
        <v>4095.1</v>
      </c>
      <c r="K28" s="51">
        <v>4095.1</v>
      </c>
      <c r="L28" s="50">
        <v>4095.1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0" ht="18" customHeight="1">
      <c r="A29" s="38"/>
      <c r="B29" s="38">
        <v>22</v>
      </c>
      <c r="C29" s="68" t="s">
        <v>170</v>
      </c>
      <c r="D29" s="45">
        <v>0</v>
      </c>
      <c r="E29" s="45">
        <f>1703.7+1000+5178</f>
        <v>7881.7</v>
      </c>
      <c r="F29" s="45">
        <f t="shared" si="3"/>
        <v>7881.7</v>
      </c>
      <c r="G29" s="45">
        <f>76.8+20+19.2</f>
        <v>116</v>
      </c>
      <c r="H29" s="45">
        <f t="shared" si="4"/>
        <v>7765.7</v>
      </c>
      <c r="I29" s="45">
        <f t="shared" si="0"/>
        <v>4077.3</v>
      </c>
      <c r="J29" s="45">
        <f t="shared" si="1"/>
        <v>3842.3</v>
      </c>
      <c r="K29" s="57">
        <v>4077.3</v>
      </c>
      <c r="L29" s="57">
        <v>3842.3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235</v>
      </c>
      <c r="T29" s="45">
        <f t="shared" si="2"/>
        <v>8000.7</v>
      </c>
    </row>
    <row r="30" spans="1:20" s="39" customFormat="1" ht="18" customHeight="1">
      <c r="A30" s="38"/>
      <c r="B30" s="38">
        <v>23</v>
      </c>
      <c r="C30" s="68" t="s">
        <v>171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7480.1</v>
      </c>
      <c r="J30" s="45">
        <f t="shared" si="1"/>
        <v>7480.1</v>
      </c>
      <c r="K30" s="49">
        <v>7480.1</v>
      </c>
      <c r="L30" s="50">
        <v>7480.1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8" t="s">
        <v>172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10113.9</v>
      </c>
      <c r="J31" s="45">
        <f t="shared" si="1"/>
        <v>10113.9</v>
      </c>
      <c r="K31" s="57">
        <v>7471.2</v>
      </c>
      <c r="L31" s="56">
        <v>7471.2</v>
      </c>
      <c r="M31" s="56">
        <v>0</v>
      </c>
      <c r="N31" s="56">
        <v>0</v>
      </c>
      <c r="O31" s="56">
        <v>2642.7</v>
      </c>
      <c r="P31" s="56">
        <v>2642.7</v>
      </c>
      <c r="Q31" s="56">
        <v>2642.7</v>
      </c>
      <c r="R31" s="56">
        <v>2642.7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8" t="s">
        <v>173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15477</v>
      </c>
      <c r="J32" s="45">
        <f t="shared" si="1"/>
        <v>15477</v>
      </c>
      <c r="K32" s="58">
        <v>11066</v>
      </c>
      <c r="L32" s="58">
        <v>11066</v>
      </c>
      <c r="M32" s="59">
        <v>0</v>
      </c>
      <c r="N32" s="59">
        <v>0</v>
      </c>
      <c r="O32" s="59">
        <v>4411</v>
      </c>
      <c r="P32" s="59">
        <v>4411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8" t="s">
        <v>174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3176.4</v>
      </c>
      <c r="J33" s="45">
        <f t="shared" si="1"/>
        <v>3176.4</v>
      </c>
      <c r="K33" s="60">
        <v>3176.4</v>
      </c>
      <c r="L33" s="60">
        <v>3176.4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8" t="s">
        <v>175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5586.2</v>
      </c>
      <c r="J34" s="45">
        <f t="shared" si="1"/>
        <v>5586.2</v>
      </c>
      <c r="K34" s="61">
        <v>5586.2</v>
      </c>
      <c r="L34" s="59">
        <v>5586.2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8" t="s">
        <v>176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7640.9</v>
      </c>
      <c r="J35" s="45">
        <f t="shared" si="1"/>
        <v>7640.9</v>
      </c>
      <c r="K35" s="61">
        <v>7640.9</v>
      </c>
      <c r="L35" s="59">
        <v>7640.9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8" t="s">
        <v>177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6471.8</v>
      </c>
      <c r="J36" s="45">
        <f t="shared" si="1"/>
        <v>6471.8</v>
      </c>
      <c r="K36" s="58">
        <v>6471.8</v>
      </c>
      <c r="L36" s="59">
        <v>6471.8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8" t="s">
        <v>178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1818</v>
      </c>
      <c r="J37" s="45">
        <f t="shared" si="1"/>
        <v>1818</v>
      </c>
      <c r="K37" s="58">
        <v>1818</v>
      </c>
      <c r="L37" s="59">
        <v>1818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8" t="s">
        <v>179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6840</v>
      </c>
      <c r="J38" s="45">
        <f t="shared" si="1"/>
        <v>6840</v>
      </c>
      <c r="K38" s="62">
        <v>6840</v>
      </c>
      <c r="L38" s="63">
        <v>6840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8" t="s">
        <v>180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10851.6</v>
      </c>
      <c r="J39" s="45">
        <f t="shared" si="1"/>
        <v>10851.6</v>
      </c>
      <c r="K39" s="58">
        <v>8470.7</v>
      </c>
      <c r="L39" s="59">
        <v>8470.7</v>
      </c>
      <c r="M39" s="59">
        <v>0</v>
      </c>
      <c r="N39" s="59">
        <v>0</v>
      </c>
      <c r="O39" s="59">
        <v>2380.9</v>
      </c>
      <c r="P39" s="59">
        <v>2380.9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8" t="s">
        <v>181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1702.6</v>
      </c>
      <c r="J40" s="45">
        <f t="shared" si="1"/>
        <v>1443.8</v>
      </c>
      <c r="K40" s="58">
        <v>1702.6</v>
      </c>
      <c r="L40" s="58">
        <v>1443.8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258.79999999999995</v>
      </c>
      <c r="T40" s="45">
        <f t="shared" si="2"/>
        <v>258.79999999999995</v>
      </c>
    </row>
    <row r="41" spans="1:20" ht="18" customHeight="1">
      <c r="A41" s="38"/>
      <c r="B41" s="38">
        <v>34</v>
      </c>
      <c r="C41" s="68" t="s">
        <v>182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7059.4</v>
      </c>
      <c r="J41" s="45">
        <f t="shared" si="1"/>
        <v>7059.4</v>
      </c>
      <c r="K41" s="64">
        <v>7059.4</v>
      </c>
      <c r="L41" s="63">
        <v>7059.4</v>
      </c>
      <c r="M41" s="63">
        <v>0</v>
      </c>
      <c r="N41" s="59">
        <v>0</v>
      </c>
      <c r="O41" s="63">
        <v>0</v>
      </c>
      <c r="P41" s="63">
        <v>0</v>
      </c>
      <c r="Q41" s="63">
        <v>0</v>
      </c>
      <c r="R41" s="63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70" t="s">
        <v>183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12436.5</v>
      </c>
      <c r="J42" s="45">
        <f t="shared" si="1"/>
        <v>12436.5</v>
      </c>
      <c r="K42" s="58">
        <v>8795.9</v>
      </c>
      <c r="L42" s="59">
        <v>8795.9</v>
      </c>
      <c r="M42" s="59">
        <v>0</v>
      </c>
      <c r="N42" s="59">
        <v>0</v>
      </c>
      <c r="O42" s="59">
        <v>3640.6</v>
      </c>
      <c r="P42" s="59">
        <v>3640.6</v>
      </c>
      <c r="Q42" s="59">
        <v>3640.6</v>
      </c>
      <c r="R42" s="59">
        <v>3640.6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70" t="s">
        <v>184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7891</v>
      </c>
      <c r="J43" s="45">
        <f t="shared" si="1"/>
        <v>7891</v>
      </c>
      <c r="K43" s="62">
        <v>7891</v>
      </c>
      <c r="L43" s="63">
        <v>7891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70" t="s">
        <v>185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167317.3</v>
      </c>
      <c r="J44" s="45">
        <f t="shared" si="1"/>
        <v>167317.3</v>
      </c>
      <c r="K44" s="61">
        <v>37681</v>
      </c>
      <c r="L44" s="61">
        <v>37681</v>
      </c>
      <c r="M44" s="59">
        <v>0</v>
      </c>
      <c r="N44" s="59">
        <v>0</v>
      </c>
      <c r="O44" s="59">
        <v>129636.3</v>
      </c>
      <c r="P44" s="59">
        <v>129636.3</v>
      </c>
      <c r="Q44" s="59">
        <v>42663.7</v>
      </c>
      <c r="R44" s="59">
        <v>42663.7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70" t="s">
        <v>186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5144.4</v>
      </c>
      <c r="J45" s="45">
        <f t="shared" si="1"/>
        <v>5144.4</v>
      </c>
      <c r="K45" s="62">
        <v>5144.4</v>
      </c>
      <c r="L45" s="63">
        <v>5144.4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70" t="s">
        <v>187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5528</v>
      </c>
      <c r="J46" s="45">
        <f t="shared" si="1"/>
        <v>5528</v>
      </c>
      <c r="K46" s="62">
        <v>5528</v>
      </c>
      <c r="L46" s="63">
        <v>5528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70" t="s">
        <v>188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10489.4</v>
      </c>
      <c r="J47" s="45">
        <f t="shared" si="1"/>
        <v>10489.4</v>
      </c>
      <c r="K47" s="58">
        <v>7911.8</v>
      </c>
      <c r="L47" s="59">
        <v>7911.8</v>
      </c>
      <c r="M47" s="59">
        <v>0</v>
      </c>
      <c r="N47" s="59">
        <v>0</v>
      </c>
      <c r="O47" s="59">
        <v>2577.6</v>
      </c>
      <c r="P47" s="59">
        <v>2577.6</v>
      </c>
      <c r="Q47" s="59">
        <v>2577.6</v>
      </c>
      <c r="R47" s="59">
        <v>2577.6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70" t="s">
        <v>189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5465.4</v>
      </c>
      <c r="J48" s="45">
        <f t="shared" si="1"/>
        <v>5465.4</v>
      </c>
      <c r="K48" s="62">
        <v>5465.4</v>
      </c>
      <c r="L48" s="62">
        <v>5465.4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70" t="s">
        <v>190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2699.9</v>
      </c>
      <c r="J49" s="45">
        <f t="shared" si="1"/>
        <v>2699.9</v>
      </c>
      <c r="K49" s="58">
        <v>2699.9</v>
      </c>
      <c r="L49" s="59">
        <v>2699.9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70" t="s">
        <v>191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5518</v>
      </c>
      <c r="J50" s="45">
        <f t="shared" si="1"/>
        <v>5518</v>
      </c>
      <c r="K50" s="58">
        <v>5518</v>
      </c>
      <c r="L50" s="59">
        <v>5518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70" t="s">
        <v>192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11688.9</v>
      </c>
      <c r="J51" s="45">
        <f t="shared" si="1"/>
        <v>11688.9</v>
      </c>
      <c r="K51" s="58">
        <v>4631.4</v>
      </c>
      <c r="L51" s="58">
        <v>4631.4</v>
      </c>
      <c r="M51" s="59">
        <v>0</v>
      </c>
      <c r="N51" s="59">
        <v>0</v>
      </c>
      <c r="O51" s="59">
        <v>7057.5</v>
      </c>
      <c r="P51" s="59">
        <v>7057.5</v>
      </c>
      <c r="Q51" s="59">
        <v>1045</v>
      </c>
      <c r="R51" s="59">
        <v>1045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70" t="s">
        <v>193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11427</v>
      </c>
      <c r="J52" s="45">
        <f t="shared" si="1"/>
        <v>11427</v>
      </c>
      <c r="K52" s="58">
        <v>8627.4</v>
      </c>
      <c r="L52" s="59">
        <v>8627.4</v>
      </c>
      <c r="M52" s="59">
        <v>0</v>
      </c>
      <c r="N52" s="59">
        <v>0</v>
      </c>
      <c r="O52" s="59">
        <v>2799.6</v>
      </c>
      <c r="P52" s="59">
        <v>2799.6</v>
      </c>
      <c r="Q52" s="59">
        <v>2799.6</v>
      </c>
      <c r="R52" s="59">
        <v>2799.6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70" t="s">
        <v>194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1992</v>
      </c>
      <c r="J53" s="45">
        <f t="shared" si="1"/>
        <v>1992</v>
      </c>
      <c r="K53" s="58">
        <v>1992</v>
      </c>
      <c r="L53" s="58">
        <v>1992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70" t="s">
        <v>195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14962.1</v>
      </c>
      <c r="J54" s="45">
        <f t="shared" si="1"/>
        <v>14962.1</v>
      </c>
      <c r="K54" s="62">
        <v>9300</v>
      </c>
      <c r="L54" s="63">
        <v>9300</v>
      </c>
      <c r="M54" s="63">
        <v>0</v>
      </c>
      <c r="N54" s="63">
        <v>0</v>
      </c>
      <c r="O54" s="63">
        <v>5662.1</v>
      </c>
      <c r="P54" s="63">
        <v>5662.1</v>
      </c>
      <c r="Q54" s="63">
        <v>2542.5</v>
      </c>
      <c r="R54" s="63">
        <v>2542.5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70" t="s">
        <v>196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9344.4</v>
      </c>
      <c r="J55" s="45">
        <f t="shared" si="1"/>
        <v>9344.4</v>
      </c>
      <c r="K55" s="62">
        <v>6897</v>
      </c>
      <c r="L55" s="62">
        <v>6897</v>
      </c>
      <c r="M55" s="63">
        <v>0</v>
      </c>
      <c r="N55" s="63">
        <v>0</v>
      </c>
      <c r="O55" s="63">
        <v>2447.4</v>
      </c>
      <c r="P55" s="63">
        <v>2447.4</v>
      </c>
      <c r="Q55" s="63">
        <v>0</v>
      </c>
      <c r="R55" s="63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70" t="s">
        <v>197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6441</v>
      </c>
      <c r="J56" s="45">
        <f t="shared" si="1"/>
        <v>6441</v>
      </c>
      <c r="K56" s="64">
        <v>6441</v>
      </c>
      <c r="L56" s="63">
        <v>6441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70" t="s">
        <v>198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10190.5</v>
      </c>
      <c r="J57" s="45">
        <f t="shared" si="1"/>
        <v>10190.5</v>
      </c>
      <c r="K57" s="62">
        <v>7212.5</v>
      </c>
      <c r="L57" s="62">
        <v>7212.5</v>
      </c>
      <c r="M57" s="63">
        <v>0</v>
      </c>
      <c r="N57" s="63">
        <v>0</v>
      </c>
      <c r="O57" s="63">
        <v>2978</v>
      </c>
      <c r="P57" s="63">
        <v>2978</v>
      </c>
      <c r="Q57" s="63">
        <v>2218.5</v>
      </c>
      <c r="R57" s="63">
        <v>2218.5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70" t="s">
        <v>199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26516.3</v>
      </c>
      <c r="J58" s="45">
        <f t="shared" si="1"/>
        <v>26516.3</v>
      </c>
      <c r="K58" s="62">
        <v>12825.4</v>
      </c>
      <c r="L58" s="63">
        <v>12825.4</v>
      </c>
      <c r="M58" s="63">
        <v>0</v>
      </c>
      <c r="N58" s="63">
        <v>0</v>
      </c>
      <c r="O58" s="63">
        <v>13690.9</v>
      </c>
      <c r="P58" s="63">
        <v>13690.9</v>
      </c>
      <c r="Q58" s="63">
        <v>6747.5</v>
      </c>
      <c r="R58" s="63">
        <v>6747.5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70" t="s">
        <v>200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6865.7</v>
      </c>
      <c r="J59" s="45">
        <f t="shared" si="1"/>
        <v>6865.7</v>
      </c>
      <c r="K59" s="62">
        <v>6865.7</v>
      </c>
      <c r="L59" s="63">
        <v>6865.7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70" t="s">
        <v>201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7331.400000000001</v>
      </c>
      <c r="J60" s="45">
        <f t="shared" si="1"/>
        <v>7331.400000000001</v>
      </c>
      <c r="K60" s="62">
        <v>6616.1</v>
      </c>
      <c r="L60" s="62">
        <v>6616.1</v>
      </c>
      <c r="M60" s="63">
        <v>0</v>
      </c>
      <c r="N60" s="63">
        <v>0</v>
      </c>
      <c r="O60" s="63">
        <v>715.3</v>
      </c>
      <c r="P60" s="63">
        <v>715.3</v>
      </c>
      <c r="Q60" s="63">
        <v>715.3</v>
      </c>
      <c r="R60" s="63">
        <v>715.3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2" t="s">
        <v>202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6581.8</v>
      </c>
      <c r="J61" s="45">
        <f t="shared" si="1"/>
        <v>6581.8</v>
      </c>
      <c r="K61" s="62">
        <v>6581.8</v>
      </c>
      <c r="L61" s="63">
        <v>6581.8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70" t="s">
        <v>203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4260.9</v>
      </c>
      <c r="J62" s="45">
        <f t="shared" si="1"/>
        <v>4260.9</v>
      </c>
      <c r="K62" s="64">
        <v>4260.9</v>
      </c>
      <c r="L62" s="63">
        <v>4260.9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70" t="s">
        <v>204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3628.4</v>
      </c>
      <c r="J63" s="45">
        <f t="shared" si="1"/>
        <v>3628.4</v>
      </c>
      <c r="K63" s="62">
        <v>3628.4</v>
      </c>
      <c r="L63" s="63">
        <v>3628.4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2" t="s">
        <v>205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17657.6</v>
      </c>
      <c r="J64" s="45">
        <f t="shared" si="1"/>
        <v>17657.6</v>
      </c>
      <c r="K64" s="62">
        <v>7794.9</v>
      </c>
      <c r="L64" s="63">
        <v>7794.9</v>
      </c>
      <c r="M64" s="63">
        <v>0</v>
      </c>
      <c r="N64" s="63">
        <v>0</v>
      </c>
      <c r="O64" s="63">
        <v>9862.7</v>
      </c>
      <c r="P64" s="63">
        <v>9862.7</v>
      </c>
      <c r="Q64" s="63">
        <v>5303.3</v>
      </c>
      <c r="R64" s="63">
        <v>5303.3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8" t="s">
        <v>206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15365.5</v>
      </c>
      <c r="J65" s="45">
        <f t="shared" si="1"/>
        <v>15365.5</v>
      </c>
      <c r="K65" s="62">
        <v>9800</v>
      </c>
      <c r="L65" s="63">
        <v>9800</v>
      </c>
      <c r="M65" s="63">
        <v>0</v>
      </c>
      <c r="N65" s="63">
        <v>0</v>
      </c>
      <c r="O65" s="63">
        <v>5565.5</v>
      </c>
      <c r="P65" s="63">
        <v>5565.5</v>
      </c>
      <c r="Q65" s="63">
        <v>2512.5</v>
      </c>
      <c r="R65" s="63">
        <v>2512.5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8" t="s">
        <v>207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4370.1</v>
      </c>
      <c r="J66" s="45">
        <f t="shared" si="1"/>
        <v>4370.1</v>
      </c>
      <c r="K66" s="62">
        <v>4370.1</v>
      </c>
      <c r="L66" s="63">
        <v>4370.1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8" t="s">
        <v>208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3898.4</v>
      </c>
      <c r="J67" s="45">
        <f t="shared" si="1"/>
        <v>3898.4</v>
      </c>
      <c r="K67" s="64">
        <v>3898.4</v>
      </c>
      <c r="L67" s="63">
        <v>3898.4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8" t="s">
        <v>209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3866.5</v>
      </c>
      <c r="J68" s="45">
        <f t="shared" si="1"/>
        <v>3866.5</v>
      </c>
      <c r="K68" s="58">
        <v>3866.5</v>
      </c>
      <c r="L68" s="63">
        <v>3866.5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8" t="s">
        <v>210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5115.3</v>
      </c>
      <c r="J69" s="45">
        <f t="shared" si="1"/>
        <v>5115.3</v>
      </c>
      <c r="K69" s="61">
        <v>5115.3</v>
      </c>
      <c r="L69" s="59">
        <v>5115.3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8" t="s">
        <v>211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6338.6</v>
      </c>
      <c r="J70" s="45">
        <f t="shared" si="1"/>
        <v>6338.6</v>
      </c>
      <c r="K70" s="61">
        <v>6338.6</v>
      </c>
      <c r="L70" s="59">
        <v>6338.6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8" t="s">
        <v>212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7364.3</v>
      </c>
      <c r="J71" s="45">
        <f t="shared" si="1"/>
        <v>7364.3</v>
      </c>
      <c r="K71" s="64">
        <v>7364.3</v>
      </c>
      <c r="L71" s="63">
        <v>7364.3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8" t="s">
        <v>213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86">K72+M72+O72</f>
        <v>6805.6</v>
      </c>
      <c r="J72" s="45">
        <f t="shared" si="6"/>
        <v>6805.6</v>
      </c>
      <c r="K72" s="62">
        <v>5032.1</v>
      </c>
      <c r="L72" s="63">
        <v>5032.1</v>
      </c>
      <c r="M72" s="63">
        <v>0</v>
      </c>
      <c r="N72" s="63">
        <v>0</v>
      </c>
      <c r="O72" s="63">
        <v>1773.5</v>
      </c>
      <c r="P72" s="63">
        <v>1773.5</v>
      </c>
      <c r="Q72" s="63">
        <v>1773.5</v>
      </c>
      <c r="R72" s="63">
        <v>1773.5</v>
      </c>
      <c r="S72" s="45">
        <f t="shared" si="5"/>
        <v>0</v>
      </c>
      <c r="T72" s="45">
        <f aca="true" t="shared" si="7" ref="T72:T86">S72+H72</f>
        <v>0</v>
      </c>
    </row>
    <row r="73" spans="1:20" ht="18" customHeight="1">
      <c r="A73" s="38">
        <v>25</v>
      </c>
      <c r="B73" s="38">
        <v>66</v>
      </c>
      <c r="C73" s="68" t="s">
        <v>214</v>
      </c>
      <c r="D73" s="45">
        <v>0</v>
      </c>
      <c r="E73" s="45">
        <f>2038.2+371.5</f>
        <v>2409.7</v>
      </c>
      <c r="F73" s="45">
        <f aca="true" t="shared" si="8" ref="F73:F86">D73+E73</f>
        <v>2409.7</v>
      </c>
      <c r="G73" s="45">
        <f>1468+101.7</f>
        <v>1569.7</v>
      </c>
      <c r="H73" s="45">
        <f aca="true" t="shared" si="9" ref="H73:H86">F73-G73</f>
        <v>839.9999999999998</v>
      </c>
      <c r="I73" s="45">
        <f t="shared" si="6"/>
        <v>4765.7</v>
      </c>
      <c r="J73" s="45">
        <f t="shared" si="6"/>
        <v>4765.7</v>
      </c>
      <c r="K73" s="62">
        <v>4765.7</v>
      </c>
      <c r="L73" s="62">
        <v>4765.7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45">
        <f aca="true" t="shared" si="10" ref="S73:S86">I73-J73</f>
        <v>0</v>
      </c>
      <c r="T73" s="45">
        <f t="shared" si="7"/>
        <v>839.9999999999998</v>
      </c>
    </row>
    <row r="74" spans="1:20" ht="18" customHeight="1">
      <c r="A74" s="38"/>
      <c r="B74" s="38">
        <v>67</v>
      </c>
      <c r="C74" s="68" t="s">
        <v>215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3662.4</v>
      </c>
      <c r="J74" s="45">
        <f t="shared" si="6"/>
        <v>3662.4</v>
      </c>
      <c r="K74" s="64">
        <v>3662.4</v>
      </c>
      <c r="L74" s="63">
        <v>3662.4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8" t="s">
        <v>216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6662.1</v>
      </c>
      <c r="J75" s="45">
        <f t="shared" si="6"/>
        <v>6662.1</v>
      </c>
      <c r="K75" s="58">
        <v>6662.1</v>
      </c>
      <c r="L75" s="59">
        <v>6662.1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8" t="s">
        <v>217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8125.2</v>
      </c>
      <c r="J76" s="45">
        <f t="shared" si="6"/>
        <v>8125.2</v>
      </c>
      <c r="K76" s="62">
        <v>8125.2</v>
      </c>
      <c r="L76" s="62">
        <v>8125.2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45">
        <f t="shared" si="10"/>
        <v>0</v>
      </c>
      <c r="T76" s="45">
        <f t="shared" si="7"/>
        <v>0</v>
      </c>
    </row>
    <row r="77" spans="1:20" ht="18" customHeight="1">
      <c r="A77" s="38">
        <v>26</v>
      </c>
      <c r="B77" s="38">
        <v>70</v>
      </c>
      <c r="C77" s="68" t="s">
        <v>218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42386.9</v>
      </c>
      <c r="J77" s="45">
        <f>L77+N77+P77</f>
        <v>42386.9</v>
      </c>
      <c r="K77" s="69">
        <v>22359.9</v>
      </c>
      <c r="L77" s="69">
        <v>22359.9</v>
      </c>
      <c r="M77" s="63">
        <v>14027</v>
      </c>
      <c r="N77" s="63">
        <v>14027</v>
      </c>
      <c r="O77" s="63">
        <v>6000</v>
      </c>
      <c r="P77" s="63">
        <v>6000</v>
      </c>
      <c r="Q77" s="63">
        <v>6000</v>
      </c>
      <c r="R77" s="63">
        <v>6000</v>
      </c>
      <c r="S77" s="45">
        <f t="shared" si="10"/>
        <v>0</v>
      </c>
      <c r="T77" s="45">
        <f t="shared" si="7"/>
        <v>0</v>
      </c>
    </row>
    <row r="78" spans="1:20" s="41" customFormat="1" ht="18" customHeight="1">
      <c r="A78" s="38">
        <v>27</v>
      </c>
      <c r="B78" s="38">
        <v>71</v>
      </c>
      <c r="C78" s="68" t="s">
        <v>219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4927.5</v>
      </c>
      <c r="J78" s="45">
        <f t="shared" si="6"/>
        <v>4927.5</v>
      </c>
      <c r="K78" s="62">
        <v>4927.5</v>
      </c>
      <c r="L78" s="63">
        <v>4927.5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8" t="s">
        <v>220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7307.1</v>
      </c>
      <c r="J79" s="45">
        <f t="shared" si="6"/>
        <v>7307.1</v>
      </c>
      <c r="K79" s="62">
        <v>7307.1</v>
      </c>
      <c r="L79" s="63">
        <v>7307.1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8" t="s">
        <v>221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16847.7</v>
      </c>
      <c r="J80" s="45">
        <f t="shared" si="6"/>
        <v>16847.7</v>
      </c>
      <c r="K80" s="62">
        <v>10578.2</v>
      </c>
      <c r="L80" s="62">
        <v>10578.2</v>
      </c>
      <c r="M80" s="63">
        <v>0</v>
      </c>
      <c r="N80" s="63">
        <v>0</v>
      </c>
      <c r="O80" s="63">
        <v>6269.5</v>
      </c>
      <c r="P80" s="63">
        <v>6269.5</v>
      </c>
      <c r="Q80" s="63">
        <v>6269.5</v>
      </c>
      <c r="R80" s="63">
        <v>6269.5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8" t="s">
        <v>222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4142.9</v>
      </c>
      <c r="J81" s="45">
        <f t="shared" si="6"/>
        <v>4142.9</v>
      </c>
      <c r="K81" s="62">
        <v>4142.9</v>
      </c>
      <c r="L81" s="63">
        <v>4142.9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8" t="s">
        <v>223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8010</v>
      </c>
      <c r="J82" s="45">
        <f t="shared" si="6"/>
        <v>8010</v>
      </c>
      <c r="K82" s="62">
        <v>8010</v>
      </c>
      <c r="L82" s="63">
        <v>8010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45">
        <f t="shared" si="10"/>
        <v>0</v>
      </c>
      <c r="T82" s="45">
        <f t="shared" si="7"/>
        <v>0</v>
      </c>
    </row>
    <row r="83" spans="1:20" s="39" customFormat="1" ht="18" customHeight="1">
      <c r="A83" s="38"/>
      <c r="B83" s="38">
        <v>76</v>
      </c>
      <c r="C83" s="68" t="s">
        <v>224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38822.6</v>
      </c>
      <c r="J83" s="45">
        <f t="shared" si="6"/>
        <v>38822.6</v>
      </c>
      <c r="K83" s="58">
        <v>27443.7</v>
      </c>
      <c r="L83" s="59">
        <v>27443.7</v>
      </c>
      <c r="M83" s="59">
        <v>0</v>
      </c>
      <c r="N83" s="59">
        <v>0</v>
      </c>
      <c r="O83" s="59">
        <v>11378.9</v>
      </c>
      <c r="P83" s="59">
        <v>11378.9</v>
      </c>
      <c r="Q83" s="59">
        <v>5650.2</v>
      </c>
      <c r="R83" s="59">
        <v>5650.2</v>
      </c>
      <c r="S83" s="45">
        <f t="shared" si="10"/>
        <v>0</v>
      </c>
      <c r="T83" s="45">
        <f t="shared" si="7"/>
        <v>0</v>
      </c>
    </row>
    <row r="84" spans="1:20" ht="18" customHeight="1">
      <c r="A84" s="109"/>
      <c r="B84" s="38">
        <v>77</v>
      </c>
      <c r="C84" s="68" t="s">
        <v>228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16565.2</v>
      </c>
      <c r="J84" s="45">
        <f t="shared" si="6"/>
        <v>16565.2</v>
      </c>
      <c r="K84" s="62">
        <v>16565.2</v>
      </c>
      <c r="L84" s="63">
        <v>16565.2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45">
        <f t="shared" si="10"/>
        <v>0</v>
      </c>
      <c r="T84" s="45">
        <f t="shared" si="7"/>
        <v>0</v>
      </c>
    </row>
    <row r="85" spans="1:20" ht="18" customHeight="1">
      <c r="A85" s="109"/>
      <c r="B85" s="38">
        <v>78</v>
      </c>
      <c r="C85" s="71" t="s">
        <v>225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47149.2</v>
      </c>
      <c r="J85" s="45">
        <f t="shared" si="6"/>
        <v>47149.2</v>
      </c>
      <c r="K85" s="62">
        <v>31843.2</v>
      </c>
      <c r="L85" s="62">
        <v>31843.2</v>
      </c>
      <c r="M85" s="63">
        <v>0</v>
      </c>
      <c r="N85" s="63">
        <v>0</v>
      </c>
      <c r="O85" s="63">
        <v>15306</v>
      </c>
      <c r="P85" s="63">
        <v>15306</v>
      </c>
      <c r="Q85" s="63">
        <v>5640</v>
      </c>
      <c r="R85" s="63">
        <v>5640</v>
      </c>
      <c r="S85" s="45">
        <f t="shared" si="10"/>
        <v>0</v>
      </c>
      <c r="T85" s="45">
        <f t="shared" si="7"/>
        <v>0</v>
      </c>
    </row>
    <row r="86" spans="1:20" ht="18" customHeight="1">
      <c r="A86" s="109"/>
      <c r="B86" s="38">
        <v>79</v>
      </c>
      <c r="C86" s="71" t="s">
        <v>226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26550.2</v>
      </c>
      <c r="J86" s="45">
        <f t="shared" si="6"/>
        <v>26550.2</v>
      </c>
      <c r="K86" s="62">
        <v>26550.2</v>
      </c>
      <c r="L86" s="63">
        <v>26550.2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45">
        <f t="shared" si="10"/>
        <v>0</v>
      </c>
      <c r="T86" s="45">
        <f t="shared" si="7"/>
        <v>0</v>
      </c>
    </row>
    <row r="87" spans="1:20" ht="18" customHeight="1">
      <c r="A87" s="38"/>
      <c r="B87" s="104" t="s">
        <v>107</v>
      </c>
      <c r="C87" s="106"/>
      <c r="D87" s="46">
        <f aca="true" t="shared" si="11" ref="D87:T87">SUM(D8:D86)</f>
        <v>0</v>
      </c>
      <c r="E87" s="46">
        <f t="shared" si="11"/>
        <v>10291.4</v>
      </c>
      <c r="F87" s="46">
        <f t="shared" si="11"/>
        <v>10291.4</v>
      </c>
      <c r="G87" s="46">
        <f t="shared" si="11"/>
        <v>1685.7</v>
      </c>
      <c r="H87" s="46">
        <f t="shared" si="11"/>
        <v>8605.699999999999</v>
      </c>
      <c r="I87" s="46">
        <f t="shared" si="11"/>
        <v>1973549.6999999997</v>
      </c>
      <c r="J87" s="46">
        <f t="shared" si="11"/>
        <v>1973055.8999999997</v>
      </c>
      <c r="K87" s="46">
        <f t="shared" si="11"/>
        <v>987754.0999999999</v>
      </c>
      <c r="L87" s="46">
        <f t="shared" si="11"/>
        <v>987260.2999999999</v>
      </c>
      <c r="M87" s="46">
        <f t="shared" si="11"/>
        <v>14027</v>
      </c>
      <c r="N87" s="46">
        <f t="shared" si="11"/>
        <v>14027</v>
      </c>
      <c r="O87" s="46">
        <f t="shared" si="11"/>
        <v>971768.6</v>
      </c>
      <c r="P87" s="46">
        <f t="shared" si="11"/>
        <v>971768.6</v>
      </c>
      <c r="Q87" s="46">
        <f t="shared" si="11"/>
        <v>370870.19999999995</v>
      </c>
      <c r="R87" s="46">
        <f t="shared" si="11"/>
        <v>370870.19999999995</v>
      </c>
      <c r="S87" s="46">
        <f t="shared" si="11"/>
        <v>493.79999999999995</v>
      </c>
      <c r="T87" s="46">
        <f t="shared" si="11"/>
        <v>9099.5</v>
      </c>
    </row>
    <row r="88" spans="9:20" ht="13.5"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7:20" ht="13.5">
      <c r="G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7:20" ht="13.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9:18" ht="13.5"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9:20" ht="13.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9:20" ht="13.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9:20" ht="13.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9:20" ht="13.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7" ht="13.5">
      <c r="C97" s="37"/>
    </row>
    <row r="98" ht="13.5">
      <c r="C98" s="35"/>
    </row>
  </sheetData>
  <sheetProtection/>
  <mergeCells count="23">
    <mergeCell ref="B1:L1"/>
    <mergeCell ref="B2:L2"/>
    <mergeCell ref="K3:L3"/>
    <mergeCell ref="I4:J5"/>
    <mergeCell ref="A4:A6"/>
    <mergeCell ref="C4:C6"/>
    <mergeCell ref="B87:C87"/>
    <mergeCell ref="B3:G3"/>
    <mergeCell ref="A84:A86"/>
    <mergeCell ref="H4:H6"/>
    <mergeCell ref="D4:D6"/>
    <mergeCell ref="E4:E6"/>
    <mergeCell ref="F4:F6"/>
    <mergeCell ref="G4:G6"/>
    <mergeCell ref="T4:T6"/>
    <mergeCell ref="O5:O6"/>
    <mergeCell ref="P5:P6"/>
    <mergeCell ref="Q5:R5"/>
    <mergeCell ref="B4:B6"/>
    <mergeCell ref="S4:S6"/>
    <mergeCell ref="K4:L5"/>
    <mergeCell ref="M4:N5"/>
    <mergeCell ref="O4:R4"/>
  </mergeCells>
  <printOptions/>
  <pageMargins left="0.16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30" t="s">
        <v>136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30" t="s">
        <v>122</v>
      </c>
      <c r="Q2" s="13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3" t="s">
        <v>0</v>
      </c>
      <c r="B3" s="113" t="s">
        <v>1</v>
      </c>
      <c r="C3" s="127" t="s">
        <v>123</v>
      </c>
      <c r="D3" s="119"/>
      <c r="E3" s="119"/>
      <c r="F3" s="127" t="s">
        <v>138</v>
      </c>
      <c r="G3" s="119"/>
      <c r="H3" s="119"/>
      <c r="I3" s="127" t="s">
        <v>139</v>
      </c>
      <c r="J3" s="119"/>
      <c r="K3" s="119"/>
      <c r="L3" s="127" t="s">
        <v>140</v>
      </c>
      <c r="M3" s="119"/>
      <c r="N3" s="119"/>
      <c r="O3" s="113" t="s">
        <v>141</v>
      </c>
      <c r="P3" s="113"/>
      <c r="Q3" s="113"/>
      <c r="R3" s="125" t="s">
        <v>142</v>
      </c>
      <c r="S3" s="118"/>
      <c r="T3" s="118"/>
      <c r="U3" s="117"/>
      <c r="V3" s="116" t="s">
        <v>143</v>
      </c>
      <c r="W3" s="118"/>
      <c r="X3" s="118"/>
      <c r="Y3" s="117"/>
      <c r="Z3" s="113" t="s">
        <v>144</v>
      </c>
      <c r="AA3" s="126"/>
      <c r="AB3" s="126"/>
      <c r="AC3" s="126"/>
      <c r="AD3" s="116" t="s">
        <v>137</v>
      </c>
      <c r="AE3" s="118"/>
      <c r="AF3" s="118"/>
      <c r="AG3" s="118"/>
      <c r="AH3" s="118"/>
      <c r="AI3" s="118"/>
      <c r="AJ3" s="118"/>
      <c r="AK3" s="117"/>
      <c r="AL3" s="127" t="s">
        <v>146</v>
      </c>
      <c r="AM3" s="126"/>
      <c r="AN3" s="126"/>
      <c r="AO3" s="116" t="s">
        <v>145</v>
      </c>
      <c r="AP3" s="128"/>
      <c r="AQ3" s="129"/>
    </row>
    <row r="4" spans="1:43" ht="24.75" customHeight="1">
      <c r="A4" s="113"/>
      <c r="B4" s="113"/>
      <c r="C4" s="113" t="s">
        <v>7</v>
      </c>
      <c r="D4" s="113" t="s">
        <v>8</v>
      </c>
      <c r="E4" s="113" t="s">
        <v>9</v>
      </c>
      <c r="F4" s="113" t="s">
        <v>108</v>
      </c>
      <c r="G4" s="113" t="s">
        <v>8</v>
      </c>
      <c r="H4" s="113" t="s">
        <v>9</v>
      </c>
      <c r="I4" s="113" t="s">
        <v>10</v>
      </c>
      <c r="J4" s="113" t="s">
        <v>109</v>
      </c>
      <c r="K4" s="113" t="s">
        <v>11</v>
      </c>
      <c r="L4" s="113" t="s">
        <v>12</v>
      </c>
      <c r="M4" s="113" t="s">
        <v>8</v>
      </c>
      <c r="N4" s="114" t="s">
        <v>9</v>
      </c>
      <c r="O4" s="113" t="s">
        <v>13</v>
      </c>
      <c r="P4" s="113" t="s">
        <v>110</v>
      </c>
      <c r="Q4" s="113" t="s">
        <v>111</v>
      </c>
      <c r="R4" s="120" t="s">
        <v>124</v>
      </c>
      <c r="S4" s="121"/>
      <c r="T4" s="120" t="s">
        <v>9</v>
      </c>
      <c r="U4" s="121"/>
      <c r="V4" s="120" t="s">
        <v>124</v>
      </c>
      <c r="W4" s="121"/>
      <c r="X4" s="120" t="s">
        <v>9</v>
      </c>
      <c r="Y4" s="121"/>
      <c r="Z4" s="120" t="s">
        <v>124</v>
      </c>
      <c r="AA4" s="121"/>
      <c r="AB4" s="120" t="s">
        <v>9</v>
      </c>
      <c r="AC4" s="121"/>
      <c r="AD4" s="116" t="s">
        <v>124</v>
      </c>
      <c r="AE4" s="118"/>
      <c r="AF4" s="118"/>
      <c r="AG4" s="117"/>
      <c r="AH4" s="116" t="s">
        <v>9</v>
      </c>
      <c r="AI4" s="118"/>
      <c r="AJ4" s="118"/>
      <c r="AK4" s="117"/>
      <c r="AL4" s="113" t="s">
        <v>125</v>
      </c>
      <c r="AM4" s="113" t="s">
        <v>126</v>
      </c>
      <c r="AN4" s="113" t="s">
        <v>127</v>
      </c>
      <c r="AO4" s="113" t="s">
        <v>128</v>
      </c>
      <c r="AP4" s="113" t="s">
        <v>129</v>
      </c>
      <c r="AQ4" s="113" t="s">
        <v>130</v>
      </c>
    </row>
    <row r="5" spans="1:43" ht="3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4"/>
      <c r="O5" s="113"/>
      <c r="P5" s="113"/>
      <c r="Q5" s="113"/>
      <c r="R5" s="122"/>
      <c r="S5" s="123"/>
      <c r="T5" s="122"/>
      <c r="U5" s="123"/>
      <c r="V5" s="122"/>
      <c r="W5" s="123"/>
      <c r="X5" s="122"/>
      <c r="Y5" s="123"/>
      <c r="Z5" s="122"/>
      <c r="AA5" s="123"/>
      <c r="AB5" s="122"/>
      <c r="AC5" s="123"/>
      <c r="AD5" s="114" t="s">
        <v>113</v>
      </c>
      <c r="AE5" s="114" t="s">
        <v>15</v>
      </c>
      <c r="AF5" s="116" t="s">
        <v>131</v>
      </c>
      <c r="AG5" s="117"/>
      <c r="AH5" s="114" t="s">
        <v>113</v>
      </c>
      <c r="AI5" s="114" t="s">
        <v>15</v>
      </c>
      <c r="AJ5" s="116" t="s">
        <v>131</v>
      </c>
      <c r="AK5" s="117"/>
      <c r="AL5" s="113"/>
      <c r="AM5" s="113"/>
      <c r="AN5" s="113"/>
      <c r="AO5" s="113"/>
      <c r="AP5" s="113"/>
      <c r="AQ5" s="113"/>
    </row>
    <row r="6" spans="1:43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5"/>
      <c r="O6" s="113"/>
      <c r="P6" s="113"/>
      <c r="Q6" s="113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15"/>
      <c r="AE6" s="115"/>
      <c r="AF6" s="24" t="s">
        <v>113</v>
      </c>
      <c r="AG6" s="24" t="s">
        <v>15</v>
      </c>
      <c r="AH6" s="115"/>
      <c r="AI6" s="115"/>
      <c r="AJ6" s="24" t="s">
        <v>113</v>
      </c>
      <c r="AK6" s="24" t="s">
        <v>15</v>
      </c>
      <c r="AL6" s="113"/>
      <c r="AM6" s="113"/>
      <c r="AN6" s="113"/>
      <c r="AO6" s="113"/>
      <c r="AP6" s="113"/>
      <c r="AQ6" s="113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Sheet2!#REF!+Sheet2!#REF!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AM83+Sheet2!#REF!</f>
        <v>#REF!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Sheet2!#REF!+Sheet2!#REF!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AM84+Sheet2!#REF!</f>
        <v>#REF!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Sheet2!D83+Sheet2!#REF!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AM85+Sheet2!D83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Sheet2!#REF!+Sheet2!#REF!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AM86+Sheet2!#REF!</f>
        <v>#REF!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Sheet2!#REF!+Sheet2!#REF!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AM87+Sheet2!#REF!</f>
        <v>#REF!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Sheet2!#REF!+Sheet2!#REF!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AM88+Sheet2!#REF!</f>
        <v>#REF!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Sheet2!D84+Sheet2!#REF!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AM89+Sheet2!D84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Sheet2!#REF!+Sheet2!#REF!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AM90+Sheet2!#REF!</f>
        <v>#REF!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Sheet2!#REF!+Sheet2!#REF!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 t="e">
        <f>AM91+Sheet2!#REF!</f>
        <v>#REF!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Sheet2!#REF!+Sheet2!#REF!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AM92+Sheet2!#REF!</f>
        <v>#REF!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Sheet2!#REF!+Sheet2!#REF!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AM93+Sheet2!#REF!</f>
        <v>#REF!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Sheet2!#REF!+Sheet2!#REF!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AM94+Sheet2!#REF!</f>
        <v>#REF!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3" t="s">
        <v>107</v>
      </c>
      <c r="B99" s="119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SUM(Sheet2!D8:D86)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2017-07-10T11:47:50Z</dcterms:modified>
  <cp:category/>
  <cp:version/>
  <cp:contentType/>
  <cp:contentStatus/>
</cp:coreProperties>
</file>