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4110" windowHeight="2535" tabRatio="672" activeTab="0"/>
  </bookViews>
  <sheets>
    <sheet name="t17" sheetId="1" r:id="rId1"/>
    <sheet name="Sheet1" sheetId="2" r:id="rId2"/>
  </sheets>
  <definedNames>
    <definedName name="_xlnm.Print_Titles" localSheetId="1">'Sheet1'!$A:$B,'Sheet1'!$4:$7</definedName>
    <definedName name="_xlnm.Print_Titles" localSheetId="0">'t17'!$A:$B,'t17'!$4:$8</definedName>
  </definedNames>
  <calcPr fullCalcOnLoad="1"/>
</workbook>
</file>

<file path=xl/sharedStrings.xml><?xml version="1.0" encoding="utf-8"?>
<sst xmlns="http://schemas.openxmlformats.org/spreadsheetml/2006/main" count="246" uniqueCount="114">
  <si>
    <t xml:space="preserve">3.4 Համայնքի բյուջեի եկամուտներ ապրանքների մատակարարումից և ծառայությունների մատուցումից </t>
  </si>
  <si>
    <t>տող 1112
Հողի հարկ համայնքների վարչական տարածքներում գտնվող հողի համար</t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</si>
  <si>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</si>
  <si>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</si>
  <si>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</si>
  <si>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</si>
  <si>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</si>
  <si>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</si>
  <si>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</si>
  <si>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</si>
  <si>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</si>
  <si>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</si>
  <si>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</si>
  <si>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</si>
  <si>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</si>
  <si>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</si>
  <si>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</si>
  <si>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</si>
  <si>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</si>
  <si>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</si>
  <si>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</si>
  <si>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</si>
  <si>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</si>
  <si>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</si>
  <si>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</si>
  <si>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</si>
  <si>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</si>
  <si>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</si>
  <si>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</si>
  <si>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</si>
  <si>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տող 1000
ԸՆԴԱՄԵՆԸ  ԵԿԱՄՈՒՏՆԵՐ     
(տող 1100 + տող 1200+
տող 1300)</t>
  </si>
  <si>
    <t>կատ. %-ը</t>
  </si>
  <si>
    <t xml:space="preserve"> Հ Ա Շ Վ Ե Տ Վ ՈՒ Թ Յ ՈՒ Ն</t>
  </si>
  <si>
    <t>այդ թվում`</t>
  </si>
  <si>
    <t xml:space="preserve">փաստ.                                                                       </t>
  </si>
  <si>
    <t>տող1256
գ) Պետական բյուջեից համայնքի վարչական բյուջեին տրամադրվող այլ դոտացիաներ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</si>
  <si>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</si>
  <si>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1120
1.2 Գույքային հարկեր այլ գույքից
այդ թվում`
Գույքահարկ փոխադրամիջոցների համար</t>
  </si>
  <si>
    <t>տող 1131
Տեղական տուրքեր</t>
  </si>
  <si>
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</si>
  <si>
    <t>տող 1341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</si>
  <si>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</si>
  <si>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</si>
  <si>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</si>
  <si>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</si>
  <si>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</si>
  <si>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</si>
  <si>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</si>
  <si>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</si>
  <si>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</si>
  <si>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>Ընդամենը գույքահարկ</t>
  </si>
  <si>
    <t xml:space="preserve">փաստ.  
տարեկան                                                                     </t>
  </si>
  <si>
    <t>հազար դրամ</t>
  </si>
  <si>
    <t>Ընդամենը</t>
  </si>
  <si>
    <t xml:space="preserve">Ֆոնդային բյուջեի մնացորդը
30.12.2017թ. դր
</t>
  </si>
  <si>
    <t xml:space="preserve">ծրագիր տարեկան                                                                                                                           </t>
  </si>
  <si>
    <t>Աղբահանության վճարներ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</si>
  <si>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</si>
  <si>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</si>
  <si>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</si>
  <si>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>ԸՆԴԱՄԵՆԸ</t>
  </si>
  <si>
    <t>Ընդամենը գույքահարկի ապառքը 01.01.17թ. դրությամբ*</t>
  </si>
  <si>
    <t>2017թ. բյուջեում ներառված գույքահարկի ապառքի գումարը</t>
  </si>
  <si>
    <t xml:space="preserve">փաստ.  
տարեկան                                                                          </t>
  </si>
  <si>
    <t>Հողի հարկ համայնքների վարչական տարածքներում գտնվող հողի համար</t>
  </si>
  <si>
    <t>Ընդամենը հողի հարկի ապառքը 01.01.17թ. դրությամբ*</t>
  </si>
  <si>
    <t>2017թ. բյուջեում ներառված հողի հարկի ապառքի գումարը*</t>
  </si>
  <si>
    <t xml:space="preserve">Գանձված  հողի հարկի  ապառքի գումարը  30.12.17թ. դր. </t>
  </si>
  <si>
    <t xml:space="preserve">ծրագիր   տարեկան 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</si>
  <si>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</si>
  <si>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</si>
  <si>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</si>
  <si>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</si>
  <si>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</si>
  <si>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</si>
  <si>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</si>
  <si>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</si>
  <si>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</si>
  <si>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</si>
  <si>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</si>
  <si>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</si>
  <si>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</si>
  <si>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</si>
  <si>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</si>
  <si>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</si>
  <si>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</si>
  <si>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</si>
  <si>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</si>
  <si>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</si>
  <si>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</si>
  <si>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</si>
  <si>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</si>
  <si>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</si>
  <si>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</si>
  <si>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</si>
  <si>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</si>
  <si>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</si>
  <si>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</si>
  <si>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</si>
  <si>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</si>
  <si>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</si>
  <si>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</si>
  <si>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</si>
  <si>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</si>
  <si>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</si>
  <si>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</si>
  <si>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</si>
  <si>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</si>
  <si>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</si>
  <si>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</si>
  <si>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</si>
  <si>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t xml:space="preserve">  ՀՀ ՇԻՐԱԿԻ ՄԱՐԶԻ ՀԱՄԱՅՆՔՆԵՐԻ ԲՅՈՒՋԵՏԱՅԻՆ ԵԿԱՄՈՒՏՆԵՐԻ  ՎԵՐԱԲԵՐՅԱԼ (աճողական)
2017թ. դեկտեմբերի 30-ի դրությամբ (տարեկան)</t>
  </si>
  <si>
    <t>Ընդամենը գույքահարկի ապառքը 30.12.17թ. դրությամբ*</t>
  </si>
  <si>
    <t xml:space="preserve">Գանձված  գույքահարկի ապառքի գումարը  
30.12.17թ. դր.
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</si>
</sst>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#,##0.000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</numFmts>
  <fonts count="51">
    <font>
      <sz val="12"/>
      <name val="Times Armenian"/>
      <family val="0"/>
    </font>
    <font>
      <sz val="8"/>
      <name val="Times Armenian"/>
      <family val="1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name val="Arial LatArm"/>
      <family val="2"/>
    </font>
    <font>
      <sz val="8"/>
      <name val="GHEA Grapalat"/>
      <family val="3"/>
    </font>
    <font>
      <sz val="10"/>
      <name val="Arial"/>
      <family val="2"/>
    </font>
    <font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Armeni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1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04" fontId="7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204" fontId="4" fillId="0" borderId="11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" fontId="6" fillId="34" borderId="13" xfId="0" applyNumberFormat="1" applyFont="1" applyFill="1" applyBorder="1" applyAlignment="1" applyProtection="1">
      <alignment vertical="center" wrapText="1"/>
      <protection/>
    </xf>
    <xf numFmtId="4" fontId="6" fillId="34" borderId="14" xfId="0" applyNumberFormat="1" applyFont="1" applyFill="1" applyBorder="1" applyAlignment="1" applyProtection="1">
      <alignment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3" fontId="9" fillId="35" borderId="11" xfId="0" applyNumberFormat="1" applyFont="1" applyFill="1" applyBorder="1" applyAlignment="1" applyProtection="1">
      <alignment horizontal="center" vertical="center"/>
      <protection locked="0"/>
    </xf>
    <xf numFmtId="215" fontId="6" fillId="35" borderId="11" xfId="0" applyNumberFormat="1" applyFont="1" applyFill="1" applyBorder="1" applyAlignment="1" applyProtection="1">
      <alignment horizontal="right"/>
      <protection/>
    </xf>
    <xf numFmtId="215" fontId="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204" fontId="4" fillId="0" borderId="11" xfId="0" applyNumberFormat="1" applyFont="1" applyFill="1" applyBorder="1" applyAlignment="1">
      <alignment horizontal="center" vertical="center"/>
    </xf>
    <xf numFmtId="204" fontId="4" fillId="0" borderId="15" xfId="0" applyNumberFormat="1" applyFont="1" applyFill="1" applyBorder="1" applyAlignment="1">
      <alignment horizontal="center" vertical="center"/>
    </xf>
    <xf numFmtId="204" fontId="4" fillId="0" borderId="0" xfId="0" applyNumberFormat="1" applyFont="1" applyFill="1" applyAlignment="1">
      <alignment horizontal="center" vertical="center"/>
    </xf>
    <xf numFmtId="204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/>
      <protection locked="0"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4" fontId="8" fillId="0" borderId="11" xfId="0" applyNumberFormat="1" applyFont="1" applyBorder="1" applyAlignment="1" applyProtection="1">
      <alignment horizontal="center" vertical="center" wrapText="1"/>
      <protection/>
    </xf>
    <xf numFmtId="4" fontId="6" fillId="37" borderId="13" xfId="0" applyNumberFormat="1" applyFont="1" applyFill="1" applyBorder="1" applyAlignment="1" applyProtection="1">
      <alignment horizontal="center" vertical="center" wrapText="1"/>
      <protection/>
    </xf>
    <xf numFmtId="4" fontId="6" fillId="37" borderId="14" xfId="0" applyNumberFormat="1" applyFont="1" applyFill="1" applyBorder="1" applyAlignment="1" applyProtection="1">
      <alignment horizontal="center" vertical="center" wrapText="1"/>
      <protection/>
    </xf>
    <xf numFmtId="4" fontId="6" fillId="37" borderId="0" xfId="0" applyNumberFormat="1" applyFont="1" applyFill="1" applyBorder="1" applyAlignment="1" applyProtection="1">
      <alignment horizontal="center" vertical="center" wrapText="1"/>
      <protection/>
    </xf>
    <xf numFmtId="4" fontId="6" fillId="37" borderId="18" xfId="0" applyNumberFormat="1" applyFont="1" applyFill="1" applyBorder="1" applyAlignment="1" applyProtection="1">
      <alignment horizontal="center" vertical="center" wrapText="1"/>
      <protection/>
    </xf>
    <xf numFmtId="4" fontId="6" fillId="37" borderId="12" xfId="0" applyNumberFormat="1" applyFont="1" applyFill="1" applyBorder="1" applyAlignment="1" applyProtection="1">
      <alignment horizontal="center" vertical="center" wrapText="1"/>
      <protection/>
    </xf>
    <xf numFmtId="4" fontId="6" fillId="37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21" xfId="0" applyNumberFormat="1" applyFont="1" applyFill="1" applyBorder="1" applyAlignment="1" applyProtection="1">
      <alignment horizontal="center" vertical="center" wrapText="1"/>
      <protection/>
    </xf>
    <xf numFmtId="4" fontId="6" fillId="33" borderId="22" xfId="0" applyNumberFormat="1" applyFont="1" applyFill="1" applyBorder="1" applyAlignment="1" applyProtection="1">
      <alignment horizontal="center" vertical="center" wrapText="1"/>
      <protection/>
    </xf>
    <xf numFmtId="4" fontId="6" fillId="34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8" fillId="35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 horizontal="center" vertical="center" wrapText="1"/>
      <protection/>
    </xf>
    <xf numFmtId="4" fontId="8" fillId="0" borderId="18" xfId="0" applyNumberFormat="1" applyFont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textRotation="90" wrapText="1"/>
      <protection/>
    </xf>
    <xf numFmtId="0" fontId="6" fillId="0" borderId="21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4" fontId="6" fillId="7" borderId="15" xfId="0" applyNumberFormat="1" applyFont="1" applyFill="1" applyBorder="1" applyAlignment="1" applyProtection="1">
      <alignment horizontal="center" vertical="center" wrapText="1"/>
      <protection/>
    </xf>
    <xf numFmtId="4" fontId="6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6" fillId="38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4" fillId="37" borderId="14" xfId="0" applyFont="1" applyFill="1" applyBorder="1" applyAlignment="1" applyProtection="1">
      <alignment horizontal="center" vertical="center" wrapText="1"/>
      <protection/>
    </xf>
    <xf numFmtId="0" fontId="4" fillId="37" borderId="0" xfId="0" applyFont="1" applyFill="1" applyBorder="1" applyAlignment="1" applyProtection="1">
      <alignment horizontal="center" vertical="center" wrapText="1"/>
      <protection/>
    </xf>
    <xf numFmtId="0" fontId="4" fillId="37" borderId="18" xfId="0" applyFont="1" applyFill="1" applyBorder="1" applyAlignment="1" applyProtection="1">
      <alignment horizontal="center" vertical="center" wrapText="1"/>
      <protection/>
    </xf>
    <xf numFmtId="0" fontId="4" fillId="37" borderId="12" xfId="0" applyFont="1" applyFill="1" applyBorder="1" applyAlignment="1" applyProtection="1">
      <alignment horizontal="center" vertical="center" wrapText="1"/>
      <protection/>
    </xf>
    <xf numFmtId="0" fontId="4" fillId="37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8" fillId="0" borderId="20" xfId="0" applyNumberFormat="1" applyFont="1" applyBorder="1" applyAlignment="1" applyProtection="1">
      <alignment horizontal="center" vertical="center" wrapText="1"/>
      <protection/>
    </xf>
    <xf numFmtId="0" fontId="8" fillId="37" borderId="20" xfId="0" applyNumberFormat="1" applyFont="1" applyFill="1" applyBorder="1" applyAlignment="1" applyProtection="1">
      <alignment horizontal="center" vertical="center" wrapText="1"/>
      <protection/>
    </xf>
    <xf numFmtId="0" fontId="8" fillId="37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4" fontId="6" fillId="39" borderId="10" xfId="0" applyNumberFormat="1" applyFont="1" applyFill="1" applyBorder="1" applyAlignment="1" applyProtection="1">
      <alignment horizontal="center" vertical="center" wrapText="1"/>
      <protection/>
    </xf>
    <xf numFmtId="4" fontId="6" fillId="39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3 2" xfId="56"/>
    <cellStyle name="Обычный 3 3" xfId="57"/>
    <cellStyle name="Обычный 4" xfId="58"/>
    <cellStyle name="Обычный 5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13"/>
  <sheetViews>
    <sheetView tabSelected="1" zoomScalePageLayoutView="0" workbookViewId="0" topLeftCell="A1">
      <selection activeCell="G7" sqref="G7"/>
    </sheetView>
  </sheetViews>
  <sheetFormatPr defaultColWidth="9.59765625" defaultRowHeight="15"/>
  <cols>
    <col min="1" max="1" width="4.8984375" style="6" customWidth="1"/>
    <col min="2" max="2" width="14.69921875" style="6" customWidth="1"/>
    <col min="3" max="3" width="9.69921875" style="6" customWidth="1"/>
    <col min="4" max="4" width="10.09765625" style="6" customWidth="1"/>
    <col min="5" max="5" width="9.69921875" style="6" customWidth="1"/>
    <col min="6" max="6" width="12.09765625" style="6" customWidth="1"/>
    <col min="7" max="7" width="11.3984375" style="6" customWidth="1"/>
    <col min="8" max="8" width="8.19921875" style="6" customWidth="1"/>
    <col min="9" max="9" width="12.09765625" style="6" customWidth="1"/>
    <col min="10" max="10" width="12.19921875" style="6" customWidth="1"/>
    <col min="11" max="11" width="8.5" style="6" customWidth="1"/>
    <col min="12" max="12" width="10.3984375" style="6" customWidth="1"/>
    <col min="13" max="13" width="12.3984375" style="6" customWidth="1"/>
    <col min="14" max="14" width="9.5" style="6" customWidth="1"/>
    <col min="15" max="15" width="12.8984375" style="6" customWidth="1"/>
    <col min="16" max="16" width="11.59765625" style="6" customWidth="1"/>
    <col min="17" max="17" width="9.5" style="6" customWidth="1"/>
    <col min="18" max="18" width="12.8984375" style="6" customWidth="1"/>
    <col min="19" max="19" width="13.59765625" style="6" customWidth="1"/>
    <col min="20" max="20" width="8.09765625" style="6" customWidth="1"/>
    <col min="21" max="21" width="12.5" style="6" customWidth="1"/>
    <col min="22" max="22" width="13" style="6" customWidth="1"/>
    <col min="23" max="23" width="9.09765625" style="6" customWidth="1"/>
    <col min="24" max="24" width="13.5" style="6" customWidth="1"/>
    <col min="25" max="25" width="10.19921875" style="6" customWidth="1"/>
    <col min="26" max="26" width="8.5" style="6" customWidth="1"/>
    <col min="27" max="27" width="9.3984375" style="6" customWidth="1"/>
    <col min="28" max="28" width="9" style="6" customWidth="1"/>
    <col min="29" max="29" width="7.59765625" style="6" customWidth="1"/>
    <col min="30" max="30" width="11" style="6" customWidth="1"/>
    <col min="31" max="31" width="10.19921875" style="6" customWidth="1"/>
    <col min="32" max="32" width="12.69921875" style="6" customWidth="1"/>
    <col min="33" max="33" width="13" style="6" customWidth="1"/>
    <col min="34" max="34" width="13.3984375" style="6" customWidth="1"/>
    <col min="35" max="35" width="15.3984375" style="6" customWidth="1"/>
    <col min="36" max="36" width="10.5" style="6" customWidth="1"/>
    <col min="37" max="37" width="11.69921875" style="6" customWidth="1"/>
    <col min="38" max="39" width="11" style="6" customWidth="1"/>
    <col min="40" max="40" width="11.19921875" style="6" customWidth="1"/>
    <col min="41" max="41" width="10" style="6" customWidth="1"/>
    <col min="42" max="42" width="12.5" style="6" customWidth="1"/>
    <col min="43" max="43" width="9.19921875" style="6" customWidth="1"/>
    <col min="44" max="44" width="9.5" style="6" customWidth="1"/>
    <col min="45" max="45" width="12.09765625" style="6" customWidth="1"/>
    <col min="46" max="46" width="8.8984375" style="6" customWidth="1"/>
    <col min="47" max="47" width="12.5" style="6" customWidth="1"/>
    <col min="48" max="48" width="10.69921875" style="6" customWidth="1"/>
    <col min="49" max="49" width="13" style="6" customWidth="1"/>
    <col min="50" max="51" width="10.59765625" style="6" customWidth="1"/>
    <col min="52" max="52" width="13.09765625" style="6" customWidth="1"/>
    <col min="53" max="53" width="11.3984375" style="6" customWidth="1"/>
    <col min="54" max="54" width="11.19921875" style="6" customWidth="1"/>
    <col min="55" max="55" width="11.5" style="6" customWidth="1"/>
    <col min="56" max="56" width="16" style="6" customWidth="1"/>
    <col min="57" max="57" width="13.59765625" style="6" customWidth="1"/>
    <col min="58" max="58" width="10.69921875" style="6" customWidth="1"/>
    <col min="59" max="59" width="13.19921875" style="6" customWidth="1"/>
    <col min="60" max="60" width="11.19921875" style="6" customWidth="1"/>
    <col min="61" max="61" width="12.59765625" style="6" customWidth="1"/>
    <col min="62" max="62" width="9.19921875" style="6" customWidth="1"/>
    <col min="63" max="63" width="9.69921875" style="6" customWidth="1"/>
    <col min="64" max="64" width="9.09765625" style="6" customWidth="1"/>
    <col min="65" max="65" width="13.09765625" style="6" customWidth="1"/>
    <col min="66" max="66" width="10" style="6" customWidth="1"/>
    <col min="67" max="67" width="9.59765625" style="6" customWidth="1"/>
    <col min="68" max="68" width="10.8984375" style="6" customWidth="1"/>
    <col min="69" max="69" width="10.5" style="6" customWidth="1"/>
    <col min="70" max="70" width="9.5" style="6" customWidth="1"/>
    <col min="71" max="71" width="12.3984375" style="6" customWidth="1"/>
    <col min="72" max="72" width="11.09765625" style="6" customWidth="1"/>
    <col min="73" max="73" width="8.69921875" style="6" customWidth="1"/>
    <col min="74" max="74" width="12" style="6" customWidth="1"/>
    <col min="75" max="75" width="12.59765625" style="6" customWidth="1"/>
    <col min="76" max="76" width="11.09765625" style="6" customWidth="1"/>
    <col min="77" max="77" width="10" style="6" customWidth="1"/>
    <col min="78" max="78" width="11.59765625" style="6" customWidth="1"/>
    <col min="79" max="79" width="10.09765625" style="6" customWidth="1"/>
    <col min="80" max="80" width="11.3984375" style="6" customWidth="1"/>
    <col min="81" max="81" width="9.5" style="6" customWidth="1"/>
    <col min="82" max="82" width="13.09765625" style="6" customWidth="1"/>
    <col min="83" max="83" width="13" style="6" customWidth="1"/>
    <col min="84" max="84" width="12.3984375" style="6" customWidth="1"/>
    <col min="85" max="85" width="10.69921875" style="6" customWidth="1"/>
    <col min="86" max="86" width="12.8984375" style="6" customWidth="1"/>
    <col min="87" max="87" width="11.69921875" style="6" customWidth="1"/>
    <col min="88" max="88" width="10.5" style="6" customWidth="1"/>
    <col min="89" max="89" width="11.19921875" style="6" customWidth="1"/>
    <col min="90" max="90" width="11.69921875" style="6" customWidth="1"/>
    <col min="91" max="16384" width="9.59765625" style="6" customWidth="1"/>
  </cols>
  <sheetData>
    <row r="1" spans="1:88" ht="16.5" customHeight="1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6"/>
      <c r="P1" s="16"/>
      <c r="Q1" s="16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88" ht="32.25" customHeight="1">
      <c r="A2" s="83" t="s">
        <v>111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7"/>
      <c r="P2" s="17"/>
      <c r="Q2" s="17"/>
      <c r="R2" s="7"/>
      <c r="S2" s="7"/>
      <c r="T2" s="7"/>
      <c r="U2" s="7"/>
      <c r="V2" s="7"/>
      <c r="W2" s="7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2:31" ht="16.5" customHeight="1">
      <c r="B3" s="8"/>
      <c r="M3" s="35" t="s">
        <v>52</v>
      </c>
      <c r="N3" s="35"/>
      <c r="O3" s="35"/>
      <c r="P3" s="35"/>
      <c r="Q3" s="9"/>
      <c r="S3" s="10"/>
      <c r="T3" s="11"/>
      <c r="U3" s="11"/>
      <c r="V3" s="10"/>
      <c r="W3" s="11"/>
      <c r="X3" s="11"/>
      <c r="Y3" s="11"/>
      <c r="Z3" s="11"/>
      <c r="AA3" s="11"/>
      <c r="AB3" s="11"/>
      <c r="AC3" s="11"/>
      <c r="AD3" s="11"/>
      <c r="AE3" s="11"/>
    </row>
    <row r="4" spans="1:90" s="14" customFormat="1" ht="21" customHeight="1">
      <c r="A4" s="66" t="s">
        <v>20</v>
      </c>
      <c r="B4" s="75" t="s">
        <v>19</v>
      </c>
      <c r="C4" s="67" t="s">
        <v>17</v>
      </c>
      <c r="D4" s="67" t="s">
        <v>18</v>
      </c>
      <c r="E4" s="67" t="s">
        <v>54</v>
      </c>
      <c r="F4" s="61" t="s">
        <v>30</v>
      </c>
      <c r="G4" s="61"/>
      <c r="H4" s="61"/>
      <c r="I4" s="61" t="s">
        <v>49</v>
      </c>
      <c r="J4" s="61"/>
      <c r="K4" s="61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9"/>
      <c r="BU4" s="50" t="s">
        <v>14</v>
      </c>
      <c r="BV4" s="38" t="s">
        <v>26</v>
      </c>
      <c r="BW4" s="39"/>
      <c r="BX4" s="53" t="s">
        <v>16</v>
      </c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0" t="s">
        <v>14</v>
      </c>
      <c r="CK4" s="76" t="s">
        <v>25</v>
      </c>
      <c r="CL4" s="77"/>
    </row>
    <row r="5" spans="1:90" s="14" customFormat="1" ht="35.25" customHeight="1">
      <c r="A5" s="66"/>
      <c r="B5" s="75"/>
      <c r="C5" s="68"/>
      <c r="D5" s="68"/>
      <c r="E5" s="68"/>
      <c r="F5" s="61"/>
      <c r="G5" s="61"/>
      <c r="H5" s="61"/>
      <c r="I5" s="61"/>
      <c r="J5" s="61"/>
      <c r="K5" s="61"/>
      <c r="L5" s="64" t="s">
        <v>21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5"/>
      <c r="AF5" s="45" t="s">
        <v>13</v>
      </c>
      <c r="AG5" s="45"/>
      <c r="AH5" s="45"/>
      <c r="AI5" s="45"/>
      <c r="AJ5" s="45"/>
      <c r="AK5" s="45"/>
      <c r="AL5" s="45"/>
      <c r="AM5" s="45"/>
      <c r="AN5" s="45"/>
      <c r="AO5" s="45"/>
      <c r="AP5" s="44" t="s">
        <v>24</v>
      </c>
      <c r="AQ5" s="44"/>
      <c r="AR5" s="45" t="s">
        <v>9</v>
      </c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7" t="s">
        <v>0</v>
      </c>
      <c r="BD5" s="48"/>
      <c r="BE5" s="48"/>
      <c r="BF5" s="48"/>
      <c r="BG5" s="48"/>
      <c r="BH5" s="49"/>
      <c r="BI5" s="45" t="s">
        <v>11</v>
      </c>
      <c r="BJ5" s="45"/>
      <c r="BK5" s="70" t="s">
        <v>33</v>
      </c>
      <c r="BL5" s="71"/>
      <c r="BM5" s="45" t="s">
        <v>11</v>
      </c>
      <c r="BN5" s="45"/>
      <c r="BO5" s="45" t="s">
        <v>29</v>
      </c>
      <c r="BP5" s="45"/>
      <c r="BQ5" s="54" t="s">
        <v>12</v>
      </c>
      <c r="BR5" s="55"/>
      <c r="BS5" s="44" t="s">
        <v>22</v>
      </c>
      <c r="BT5" s="44"/>
      <c r="BU5" s="51"/>
      <c r="BV5" s="40"/>
      <c r="BW5" s="41"/>
      <c r="BX5" s="36"/>
      <c r="BY5" s="37"/>
      <c r="BZ5" s="37"/>
      <c r="CA5" s="37"/>
      <c r="CB5" s="54" t="s">
        <v>15</v>
      </c>
      <c r="CC5" s="55"/>
      <c r="CD5" s="84"/>
      <c r="CE5" s="84"/>
      <c r="CF5" s="84"/>
      <c r="CG5" s="84"/>
      <c r="CH5" s="84"/>
      <c r="CI5" s="84"/>
      <c r="CJ5" s="51"/>
      <c r="CK5" s="78"/>
      <c r="CL5" s="79"/>
    </row>
    <row r="6" spans="1:90" s="14" customFormat="1" ht="126" customHeight="1">
      <c r="A6" s="66"/>
      <c r="B6" s="75"/>
      <c r="C6" s="68"/>
      <c r="D6" s="68"/>
      <c r="E6" s="68"/>
      <c r="F6" s="61"/>
      <c r="G6" s="61"/>
      <c r="H6" s="61"/>
      <c r="I6" s="61"/>
      <c r="J6" s="61"/>
      <c r="K6" s="61"/>
      <c r="L6" s="85" t="s">
        <v>50</v>
      </c>
      <c r="M6" s="85"/>
      <c r="N6" s="86"/>
      <c r="O6" s="62" t="s">
        <v>36</v>
      </c>
      <c r="P6" s="62"/>
      <c r="Q6" s="63"/>
      <c r="R6" s="62" t="s">
        <v>1</v>
      </c>
      <c r="S6" s="62"/>
      <c r="T6" s="63"/>
      <c r="U6" s="62" t="s">
        <v>37</v>
      </c>
      <c r="V6" s="62"/>
      <c r="W6" s="63"/>
      <c r="X6" s="62" t="s">
        <v>38</v>
      </c>
      <c r="Y6" s="62"/>
      <c r="Z6" s="63"/>
      <c r="AA6" s="62" t="s">
        <v>2</v>
      </c>
      <c r="AB6" s="62"/>
      <c r="AC6" s="63"/>
      <c r="AD6" s="61" t="s">
        <v>3</v>
      </c>
      <c r="AE6" s="61"/>
      <c r="AF6" s="60" t="s">
        <v>23</v>
      </c>
      <c r="AG6" s="60"/>
      <c r="AH6" s="60" t="s">
        <v>39</v>
      </c>
      <c r="AI6" s="60"/>
      <c r="AJ6" s="45" t="s">
        <v>35</v>
      </c>
      <c r="AK6" s="45"/>
      <c r="AL6" s="60" t="s">
        <v>4</v>
      </c>
      <c r="AM6" s="60"/>
      <c r="AN6" s="45" t="s">
        <v>5</v>
      </c>
      <c r="AO6" s="45"/>
      <c r="AP6" s="44"/>
      <c r="AQ6" s="44"/>
      <c r="AR6" s="74" t="s">
        <v>27</v>
      </c>
      <c r="AS6" s="74"/>
      <c r="AT6" s="74"/>
      <c r="AU6" s="44" t="s">
        <v>10</v>
      </c>
      <c r="AV6" s="44"/>
      <c r="AW6" s="44" t="s">
        <v>6</v>
      </c>
      <c r="AX6" s="44"/>
      <c r="AY6" s="44" t="s">
        <v>7</v>
      </c>
      <c r="AZ6" s="44"/>
      <c r="BA6" s="44" t="s">
        <v>8</v>
      </c>
      <c r="BB6" s="44"/>
      <c r="BC6" s="58" t="s">
        <v>40</v>
      </c>
      <c r="BD6" s="58"/>
      <c r="BE6" s="46" t="s">
        <v>41</v>
      </c>
      <c r="BF6" s="46"/>
      <c r="BG6" s="44" t="s">
        <v>28</v>
      </c>
      <c r="BH6" s="44"/>
      <c r="BI6" s="44" t="s">
        <v>42</v>
      </c>
      <c r="BJ6" s="44"/>
      <c r="BK6" s="72" t="s">
        <v>56</v>
      </c>
      <c r="BL6" s="73"/>
      <c r="BM6" s="44" t="s">
        <v>43</v>
      </c>
      <c r="BN6" s="44"/>
      <c r="BO6" s="45"/>
      <c r="BP6" s="45"/>
      <c r="BQ6" s="56"/>
      <c r="BR6" s="57"/>
      <c r="BS6" s="44"/>
      <c r="BT6" s="44"/>
      <c r="BU6" s="51"/>
      <c r="BV6" s="42"/>
      <c r="BW6" s="43"/>
      <c r="BX6" s="54" t="s">
        <v>44</v>
      </c>
      <c r="BY6" s="55"/>
      <c r="BZ6" s="54" t="s">
        <v>45</v>
      </c>
      <c r="CA6" s="55"/>
      <c r="CB6" s="56"/>
      <c r="CC6" s="57"/>
      <c r="CD6" s="54" t="s">
        <v>46</v>
      </c>
      <c r="CE6" s="55"/>
      <c r="CF6" s="54" t="s">
        <v>47</v>
      </c>
      <c r="CG6" s="55"/>
      <c r="CH6" s="59" t="s">
        <v>48</v>
      </c>
      <c r="CI6" s="59"/>
      <c r="CJ6" s="51"/>
      <c r="CK6" s="80"/>
      <c r="CL6" s="81"/>
    </row>
    <row r="7" spans="1:90" s="14" customFormat="1" ht="32.25" customHeight="1">
      <c r="A7" s="66"/>
      <c r="B7" s="75"/>
      <c r="C7" s="69"/>
      <c r="D7" s="69"/>
      <c r="E7" s="69"/>
      <c r="F7" s="2" t="s">
        <v>55</v>
      </c>
      <c r="G7" s="1" t="s">
        <v>51</v>
      </c>
      <c r="H7" s="1" t="s">
        <v>31</v>
      </c>
      <c r="I7" s="2" t="s">
        <v>55</v>
      </c>
      <c r="J7" s="1" t="s">
        <v>51</v>
      </c>
      <c r="K7" s="1" t="s">
        <v>31</v>
      </c>
      <c r="L7" s="2" t="s">
        <v>55</v>
      </c>
      <c r="M7" s="1" t="s">
        <v>51</v>
      </c>
      <c r="N7" s="1" t="s">
        <v>31</v>
      </c>
      <c r="O7" s="2" t="s">
        <v>55</v>
      </c>
      <c r="P7" s="1" t="s">
        <v>51</v>
      </c>
      <c r="Q7" s="1" t="s">
        <v>31</v>
      </c>
      <c r="R7" s="2" t="s">
        <v>55</v>
      </c>
      <c r="S7" s="1" t="s">
        <v>51</v>
      </c>
      <c r="T7" s="1" t="s">
        <v>31</v>
      </c>
      <c r="U7" s="2" t="s">
        <v>55</v>
      </c>
      <c r="V7" s="1" t="s">
        <v>51</v>
      </c>
      <c r="W7" s="1" t="s">
        <v>31</v>
      </c>
      <c r="X7" s="2" t="s">
        <v>55</v>
      </c>
      <c r="Y7" s="1" t="s">
        <v>51</v>
      </c>
      <c r="Z7" s="1" t="s">
        <v>31</v>
      </c>
      <c r="AA7" s="2" t="s">
        <v>55</v>
      </c>
      <c r="AB7" s="1" t="s">
        <v>51</v>
      </c>
      <c r="AC7" s="1" t="s">
        <v>31</v>
      </c>
      <c r="AD7" s="2" t="s">
        <v>55</v>
      </c>
      <c r="AE7" s="1" t="s">
        <v>51</v>
      </c>
      <c r="AF7" s="2" t="s">
        <v>55</v>
      </c>
      <c r="AG7" s="1" t="s">
        <v>51</v>
      </c>
      <c r="AH7" s="2" t="s">
        <v>55</v>
      </c>
      <c r="AI7" s="1" t="s">
        <v>51</v>
      </c>
      <c r="AJ7" s="2" t="s">
        <v>55</v>
      </c>
      <c r="AK7" s="1" t="s">
        <v>51</v>
      </c>
      <c r="AL7" s="2" t="s">
        <v>55</v>
      </c>
      <c r="AM7" s="1" t="s">
        <v>51</v>
      </c>
      <c r="AN7" s="2" t="s">
        <v>55</v>
      </c>
      <c r="AO7" s="1" t="s">
        <v>51</v>
      </c>
      <c r="AP7" s="2" t="s">
        <v>55</v>
      </c>
      <c r="AQ7" s="1" t="s">
        <v>51</v>
      </c>
      <c r="AR7" s="2" t="s">
        <v>55</v>
      </c>
      <c r="AS7" s="1" t="s">
        <v>51</v>
      </c>
      <c r="AT7" s="1" t="s">
        <v>31</v>
      </c>
      <c r="AU7" s="2" t="s">
        <v>55</v>
      </c>
      <c r="AV7" s="1" t="s">
        <v>51</v>
      </c>
      <c r="AW7" s="2" t="s">
        <v>55</v>
      </c>
      <c r="AX7" s="1" t="s">
        <v>51</v>
      </c>
      <c r="AY7" s="2" t="s">
        <v>55</v>
      </c>
      <c r="AZ7" s="1" t="s">
        <v>51</v>
      </c>
      <c r="BA7" s="2" t="s">
        <v>55</v>
      </c>
      <c r="BB7" s="1" t="s">
        <v>51</v>
      </c>
      <c r="BC7" s="2" t="s">
        <v>55</v>
      </c>
      <c r="BD7" s="1" t="s">
        <v>51</v>
      </c>
      <c r="BE7" s="2" t="s">
        <v>55</v>
      </c>
      <c r="BF7" s="1" t="s">
        <v>51</v>
      </c>
      <c r="BG7" s="2" t="s">
        <v>55</v>
      </c>
      <c r="BH7" s="1" t="s">
        <v>51</v>
      </c>
      <c r="BI7" s="2" t="s">
        <v>55</v>
      </c>
      <c r="BJ7" s="1" t="s">
        <v>51</v>
      </c>
      <c r="BK7" s="2" t="s">
        <v>55</v>
      </c>
      <c r="BL7" s="1" t="s">
        <v>51</v>
      </c>
      <c r="BM7" s="2" t="s">
        <v>55</v>
      </c>
      <c r="BN7" s="1" t="s">
        <v>51</v>
      </c>
      <c r="BO7" s="2" t="s">
        <v>55</v>
      </c>
      <c r="BP7" s="1" t="s">
        <v>51</v>
      </c>
      <c r="BQ7" s="2" t="s">
        <v>55</v>
      </c>
      <c r="BR7" s="1" t="s">
        <v>34</v>
      </c>
      <c r="BS7" s="2" t="s">
        <v>55</v>
      </c>
      <c r="BT7" s="1" t="s">
        <v>51</v>
      </c>
      <c r="BU7" s="52"/>
      <c r="BV7" s="2" t="s">
        <v>55</v>
      </c>
      <c r="BW7" s="1" t="s">
        <v>34</v>
      </c>
      <c r="BX7" s="2" t="s">
        <v>55</v>
      </c>
      <c r="BY7" s="1" t="s">
        <v>34</v>
      </c>
      <c r="BZ7" s="2" t="s">
        <v>55</v>
      </c>
      <c r="CA7" s="1" t="s">
        <v>34</v>
      </c>
      <c r="CB7" s="2" t="s">
        <v>55</v>
      </c>
      <c r="CC7" s="1" t="s">
        <v>34</v>
      </c>
      <c r="CD7" s="2" t="s">
        <v>55</v>
      </c>
      <c r="CE7" s="1" t="s">
        <v>34</v>
      </c>
      <c r="CF7" s="2" t="s">
        <v>55</v>
      </c>
      <c r="CG7" s="1" t="s">
        <v>34</v>
      </c>
      <c r="CH7" s="2" t="s">
        <v>55</v>
      </c>
      <c r="CI7" s="1" t="s">
        <v>34</v>
      </c>
      <c r="CJ7" s="52"/>
      <c r="CK7" s="2" t="s">
        <v>55</v>
      </c>
      <c r="CL7" s="1" t="s">
        <v>34</v>
      </c>
    </row>
    <row r="8" spans="1:90" s="14" customFormat="1" ht="14.25" customHeight="1">
      <c r="A8" s="20"/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20</v>
      </c>
      <c r="V8" s="24">
        <v>21</v>
      </c>
      <c r="W8" s="24">
        <v>22</v>
      </c>
      <c r="X8" s="24">
        <v>23</v>
      </c>
      <c r="Y8" s="24">
        <v>24</v>
      </c>
      <c r="Z8" s="24">
        <v>25</v>
      </c>
      <c r="AA8" s="24">
        <v>26</v>
      </c>
      <c r="AB8" s="24">
        <v>27</v>
      </c>
      <c r="AC8" s="24">
        <v>28</v>
      </c>
      <c r="AD8" s="24">
        <v>29</v>
      </c>
      <c r="AE8" s="24">
        <v>30</v>
      </c>
      <c r="AF8" s="24">
        <v>31</v>
      </c>
      <c r="AG8" s="24">
        <v>32</v>
      </c>
      <c r="AH8" s="24">
        <v>33</v>
      </c>
      <c r="AI8" s="24">
        <v>34</v>
      </c>
      <c r="AJ8" s="24">
        <v>35</v>
      </c>
      <c r="AK8" s="24">
        <v>36</v>
      </c>
      <c r="AL8" s="24">
        <v>37</v>
      </c>
      <c r="AM8" s="24">
        <v>38</v>
      </c>
      <c r="AN8" s="24">
        <v>39</v>
      </c>
      <c r="AO8" s="24">
        <v>40</v>
      </c>
      <c r="AP8" s="24">
        <v>41</v>
      </c>
      <c r="AQ8" s="24">
        <v>42</v>
      </c>
      <c r="AR8" s="24">
        <v>43</v>
      </c>
      <c r="AS8" s="24">
        <v>44</v>
      </c>
      <c r="AT8" s="24">
        <v>45</v>
      </c>
      <c r="AU8" s="24">
        <v>46</v>
      </c>
      <c r="AV8" s="24">
        <v>47</v>
      </c>
      <c r="AW8" s="24">
        <v>48</v>
      </c>
      <c r="AX8" s="24">
        <v>49</v>
      </c>
      <c r="AY8" s="24">
        <v>50</v>
      </c>
      <c r="AZ8" s="24">
        <v>51</v>
      </c>
      <c r="BA8" s="24">
        <v>52</v>
      </c>
      <c r="BB8" s="24">
        <v>53</v>
      </c>
      <c r="BC8" s="24">
        <v>54</v>
      </c>
      <c r="BD8" s="24">
        <v>55</v>
      </c>
      <c r="BE8" s="24">
        <v>56</v>
      </c>
      <c r="BF8" s="24">
        <v>57</v>
      </c>
      <c r="BG8" s="24">
        <v>58</v>
      </c>
      <c r="BH8" s="24">
        <v>59</v>
      </c>
      <c r="BI8" s="24">
        <v>60</v>
      </c>
      <c r="BJ8" s="24">
        <v>61</v>
      </c>
      <c r="BK8" s="24">
        <v>62</v>
      </c>
      <c r="BL8" s="24">
        <v>63</v>
      </c>
      <c r="BM8" s="24">
        <v>64</v>
      </c>
      <c r="BN8" s="24">
        <v>65</v>
      </c>
      <c r="BO8" s="24">
        <v>66</v>
      </c>
      <c r="BP8" s="24">
        <v>67</v>
      </c>
      <c r="BQ8" s="24">
        <v>68</v>
      </c>
      <c r="BR8" s="24">
        <v>69</v>
      </c>
      <c r="BS8" s="24">
        <v>70</v>
      </c>
      <c r="BT8" s="24">
        <v>71</v>
      </c>
      <c r="BU8" s="24">
        <v>72</v>
      </c>
      <c r="BV8" s="24">
        <v>73</v>
      </c>
      <c r="BW8" s="24">
        <v>74</v>
      </c>
      <c r="BX8" s="24">
        <v>75</v>
      </c>
      <c r="BY8" s="24">
        <v>76</v>
      </c>
      <c r="BZ8" s="24">
        <v>77</v>
      </c>
      <c r="CA8" s="24">
        <v>78</v>
      </c>
      <c r="CB8" s="24">
        <v>79</v>
      </c>
      <c r="CC8" s="24">
        <v>80</v>
      </c>
      <c r="CD8" s="24">
        <v>81</v>
      </c>
      <c r="CE8" s="24">
        <v>82</v>
      </c>
      <c r="CF8" s="24">
        <v>83</v>
      </c>
      <c r="CG8" s="24">
        <v>84</v>
      </c>
      <c r="CH8" s="24">
        <v>85</v>
      </c>
      <c r="CI8" s="24">
        <v>86</v>
      </c>
      <c r="CJ8" s="24">
        <v>87</v>
      </c>
      <c r="CK8" s="24">
        <v>88</v>
      </c>
      <c r="CL8" s="24">
        <v>89</v>
      </c>
    </row>
    <row r="9" spans="1:90" s="12" customFormat="1" ht="21" customHeight="1">
      <c r="A9" s="21">
        <v>1</v>
      </c>
      <c r="B9" s="31" t="s">
        <v>69</v>
      </c>
      <c r="C9" s="23">
        <v>79.2704</v>
      </c>
      <c r="D9" s="23">
        <v>18807.8008</v>
      </c>
      <c r="E9" s="23">
        <v>3760.8439999999955</v>
      </c>
      <c r="F9" s="23">
        <f aca="true" t="shared" si="0" ref="F9:F40">BV9+CK9-CH9</f>
        <v>151845.6</v>
      </c>
      <c r="G9" s="23">
        <f aca="true" t="shared" si="1" ref="G9:G40">BW9+CL9-CI9</f>
        <v>148818.16799999998</v>
      </c>
      <c r="H9" s="23">
        <f aca="true" t="shared" si="2" ref="H9:H40">G9/F9*100</f>
        <v>98.00624318386569</v>
      </c>
      <c r="I9" s="23">
        <f aca="true" t="shared" si="3" ref="I9:I40">O9+R9+U9+X9+AA9+AD9+AP9+AU9+AW9+AY9+BA9+BC9+BG9+BI9+BM9+BO9+BS9</f>
        <v>66964.7</v>
      </c>
      <c r="J9" s="23">
        <f aca="true" t="shared" si="4" ref="J9:J40">P9+S9+V9+Y9+AB9+AE9+AQ9+AV9+AX9+AZ9+BB9+BD9+BH9+BJ9+BN9+BP9+BT9</f>
        <v>63937.268000000004</v>
      </c>
      <c r="K9" s="23">
        <f>J9/I9*100</f>
        <v>95.47906284953118</v>
      </c>
      <c r="L9" s="23">
        <f aca="true" t="shared" si="5" ref="L9:L40">O9+U9</f>
        <v>15463.000000000002</v>
      </c>
      <c r="M9" s="23">
        <f aca="true" t="shared" si="6" ref="M9:M40">P9+V9</f>
        <v>15274.672999999999</v>
      </c>
      <c r="N9" s="23">
        <f>M9/L9*100</f>
        <v>98.78207980340164</v>
      </c>
      <c r="O9" s="23">
        <v>1497.2</v>
      </c>
      <c r="P9" s="23">
        <v>1426.273</v>
      </c>
      <c r="Q9" s="23">
        <f>P9/O9*100</f>
        <v>95.26269035532994</v>
      </c>
      <c r="R9" s="23">
        <v>21033.5</v>
      </c>
      <c r="S9" s="23">
        <v>21702.372</v>
      </c>
      <c r="T9" s="23">
        <f>S9/R9*100</f>
        <v>103.18003185394727</v>
      </c>
      <c r="U9" s="23">
        <v>13965.800000000001</v>
      </c>
      <c r="V9" s="23">
        <v>13848.4</v>
      </c>
      <c r="W9" s="23">
        <f>V9/U9*100</f>
        <v>99.15937504475217</v>
      </c>
      <c r="X9" s="23">
        <v>1685.1</v>
      </c>
      <c r="Y9" s="23">
        <v>1328.9</v>
      </c>
      <c r="Z9" s="23">
        <f>Y9/X9*100</f>
        <v>78.86178861788619</v>
      </c>
      <c r="AA9" s="23"/>
      <c r="AB9" s="23">
        <v>0</v>
      </c>
      <c r="AC9" s="23" t="e">
        <f>AB9/AA9*100</f>
        <v>#DIV/0!</v>
      </c>
      <c r="AD9" s="23"/>
      <c r="AE9" s="23"/>
      <c r="AF9" s="23">
        <v>0</v>
      </c>
      <c r="AG9" s="23"/>
      <c r="AH9" s="23">
        <v>84880.9</v>
      </c>
      <c r="AI9" s="23">
        <v>84880.9</v>
      </c>
      <c r="AJ9" s="23"/>
      <c r="AK9" s="23"/>
      <c r="AL9" s="23">
        <v>0</v>
      </c>
      <c r="AM9" s="23">
        <v>0</v>
      </c>
      <c r="AN9" s="23"/>
      <c r="AO9" s="23"/>
      <c r="AP9" s="23"/>
      <c r="AQ9" s="23"/>
      <c r="AR9" s="23">
        <f aca="true" t="shared" si="7" ref="AR9:AR40">AU9+AW9+AY9+BA9</f>
        <v>13204</v>
      </c>
      <c r="AS9" s="23">
        <f aca="true" t="shared" si="8" ref="AS9:AS40">AV9+AX9+AZ9+BB9</f>
        <v>14140.327</v>
      </c>
      <c r="AT9" s="23">
        <f>AS9/AR9*100</f>
        <v>107.09123750378673</v>
      </c>
      <c r="AU9" s="23">
        <v>12754</v>
      </c>
      <c r="AV9" s="23">
        <v>13540.327</v>
      </c>
      <c r="AW9" s="23">
        <v>0</v>
      </c>
      <c r="AX9" s="23">
        <v>600</v>
      </c>
      <c r="AY9" s="23">
        <v>0</v>
      </c>
      <c r="AZ9" s="23">
        <v>0</v>
      </c>
      <c r="BA9" s="23">
        <v>450</v>
      </c>
      <c r="BB9" s="23">
        <v>0</v>
      </c>
      <c r="BC9" s="23"/>
      <c r="BD9" s="23"/>
      <c r="BE9" s="23"/>
      <c r="BF9" s="23">
        <v>0</v>
      </c>
      <c r="BG9" s="23">
        <v>3700</v>
      </c>
      <c r="BH9" s="23">
        <v>1625.44</v>
      </c>
      <c r="BI9" s="23">
        <v>11279.1</v>
      </c>
      <c r="BJ9" s="23">
        <v>8272.02</v>
      </c>
      <c r="BK9" s="23">
        <v>3520</v>
      </c>
      <c r="BL9" s="23">
        <v>1929.8</v>
      </c>
      <c r="BM9" s="23"/>
      <c r="BN9" s="23">
        <v>0</v>
      </c>
      <c r="BO9" s="23"/>
      <c r="BP9" s="23">
        <v>563.536</v>
      </c>
      <c r="BQ9" s="23"/>
      <c r="BR9" s="23">
        <v>0</v>
      </c>
      <c r="BS9" s="23">
        <v>600</v>
      </c>
      <c r="BT9" s="23">
        <v>1030</v>
      </c>
      <c r="BU9" s="23">
        <v>0</v>
      </c>
      <c r="BV9" s="23">
        <f aca="true" t="shared" si="9" ref="BV9:BV40">O9+R9+U9+X9+AA9+AD9+AF9+AH9+AJ9+AL9+AN9+AP9+AU9+AW9+AY9+BA9+BC9+BE9+BG9+BI9+BM9+BO9+BQ9+BS9</f>
        <v>151845.6</v>
      </c>
      <c r="BW9" s="23">
        <f aca="true" t="shared" si="10" ref="BW9:BW40">P9+S9+V9+Y9+AB9+AE9+AG9+AI9+AK9+AM9+AO9+AQ9+AV9+AX9+AZ9+BB9+BD9+BF9+BH9+BJ9+BN9+BP9+BR9+BT9+BU9</f>
        <v>148818.16799999998</v>
      </c>
      <c r="BX9" s="23"/>
      <c r="BY9" s="23"/>
      <c r="BZ9" s="23"/>
      <c r="CA9" s="23">
        <v>0</v>
      </c>
      <c r="CB9" s="23"/>
      <c r="CC9" s="23"/>
      <c r="CD9" s="23"/>
      <c r="CE9" s="23"/>
      <c r="CF9" s="23"/>
      <c r="CG9" s="23"/>
      <c r="CH9" s="23">
        <v>0</v>
      </c>
      <c r="CI9" s="23">
        <v>0</v>
      </c>
      <c r="CJ9" s="23"/>
      <c r="CK9" s="23">
        <f aca="true" t="shared" si="11" ref="CK9:CK40">BX9+BZ9+CB9+CD9+CF9+CH9</f>
        <v>0</v>
      </c>
      <c r="CL9" s="23">
        <f aca="true" t="shared" si="12" ref="CL9:CL40">BY9+CA9+CC9+CE9+CG9+CI9+CJ9</f>
        <v>0</v>
      </c>
    </row>
    <row r="10" spans="1:90" s="12" customFormat="1" ht="21" customHeight="1">
      <c r="A10" s="21">
        <v>2</v>
      </c>
      <c r="B10" s="31" t="s">
        <v>70</v>
      </c>
      <c r="C10" s="23">
        <v>60.036</v>
      </c>
      <c r="D10" s="23">
        <v>183.9692</v>
      </c>
      <c r="E10" s="23">
        <v>0.005200000000058935</v>
      </c>
      <c r="F10" s="23">
        <f t="shared" si="0"/>
        <v>26168.8</v>
      </c>
      <c r="G10" s="23">
        <f t="shared" si="1"/>
        <v>26719.011000000002</v>
      </c>
      <c r="H10" s="23">
        <f t="shared" si="2"/>
        <v>102.10254577970714</v>
      </c>
      <c r="I10" s="23">
        <f t="shared" si="3"/>
        <v>5240.3</v>
      </c>
      <c r="J10" s="23">
        <f t="shared" si="4"/>
        <v>5805.511</v>
      </c>
      <c r="K10" s="23">
        <f aca="true" t="shared" si="13" ref="K10:K50">J10/I10*100</f>
        <v>110.78585195504074</v>
      </c>
      <c r="L10" s="23">
        <f t="shared" si="5"/>
        <v>2082.5</v>
      </c>
      <c r="M10" s="23">
        <f t="shared" si="6"/>
        <v>1938.659</v>
      </c>
      <c r="N10" s="23">
        <f aca="true" t="shared" si="14" ref="N10:N50">M10/L10*100</f>
        <v>93.09286914765907</v>
      </c>
      <c r="O10" s="23">
        <v>23.5</v>
      </c>
      <c r="P10" s="23">
        <v>9.45</v>
      </c>
      <c r="Q10" s="23">
        <f aca="true" t="shared" si="15" ref="Q10:Q50">P10/O10*100</f>
        <v>40.212765957446805</v>
      </c>
      <c r="R10" s="23">
        <v>2804.3</v>
      </c>
      <c r="S10" s="23">
        <v>3513.9</v>
      </c>
      <c r="T10" s="23">
        <f aca="true" t="shared" si="16" ref="T10:T50">S10/R10*100</f>
        <v>125.30399743251435</v>
      </c>
      <c r="U10" s="23">
        <v>2059</v>
      </c>
      <c r="V10" s="23">
        <v>1929.209</v>
      </c>
      <c r="W10" s="23">
        <f aca="true" t="shared" si="17" ref="W10:W50">V10/U10*100</f>
        <v>93.69640602234095</v>
      </c>
      <c r="X10" s="23">
        <v>20</v>
      </c>
      <c r="Y10" s="23">
        <v>20</v>
      </c>
      <c r="Z10" s="23">
        <f aca="true" t="shared" si="18" ref="Z10:Z50">Y10/X10*100</f>
        <v>100</v>
      </c>
      <c r="AA10" s="23"/>
      <c r="AB10" s="23">
        <v>0</v>
      </c>
      <c r="AC10" s="23" t="e">
        <f aca="true" t="shared" si="19" ref="AC10:AC50">AB10/AA10*100</f>
        <v>#DIV/0!</v>
      </c>
      <c r="AD10" s="23"/>
      <c r="AE10" s="23"/>
      <c r="AF10" s="23">
        <v>0</v>
      </c>
      <c r="AG10" s="23"/>
      <c r="AH10" s="23">
        <v>20928.5</v>
      </c>
      <c r="AI10" s="23">
        <v>20928.5</v>
      </c>
      <c r="AJ10" s="23"/>
      <c r="AK10" s="23"/>
      <c r="AL10" s="23">
        <v>0</v>
      </c>
      <c r="AM10" s="23">
        <v>-15</v>
      </c>
      <c r="AN10" s="23"/>
      <c r="AO10" s="23"/>
      <c r="AP10" s="23"/>
      <c r="AQ10" s="23"/>
      <c r="AR10" s="23">
        <f t="shared" si="7"/>
        <v>333.5</v>
      </c>
      <c r="AS10" s="23">
        <f t="shared" si="8"/>
        <v>328.952</v>
      </c>
      <c r="AT10" s="23">
        <f aca="true" t="shared" si="20" ref="AT10:AT50">AS10/AR10*100</f>
        <v>98.63628185907046</v>
      </c>
      <c r="AU10" s="23">
        <v>253.5</v>
      </c>
      <c r="AV10" s="23">
        <v>248.952</v>
      </c>
      <c r="AW10" s="23">
        <v>0</v>
      </c>
      <c r="AX10" s="23">
        <v>0</v>
      </c>
      <c r="AY10" s="23">
        <v>0</v>
      </c>
      <c r="AZ10" s="23">
        <v>0</v>
      </c>
      <c r="BA10" s="23">
        <v>80</v>
      </c>
      <c r="BB10" s="23">
        <v>80</v>
      </c>
      <c r="BC10" s="23"/>
      <c r="BD10" s="23"/>
      <c r="BE10" s="23"/>
      <c r="BF10" s="23">
        <v>0</v>
      </c>
      <c r="BG10" s="23"/>
      <c r="BH10" s="23">
        <v>0</v>
      </c>
      <c r="BI10" s="23"/>
      <c r="BJ10" s="23">
        <v>4</v>
      </c>
      <c r="BK10" s="23"/>
      <c r="BL10" s="23"/>
      <c r="BM10" s="23"/>
      <c r="BN10" s="23">
        <v>0</v>
      </c>
      <c r="BO10" s="23"/>
      <c r="BP10" s="23">
        <v>0</v>
      </c>
      <c r="BQ10" s="23"/>
      <c r="BR10" s="23">
        <v>0</v>
      </c>
      <c r="BS10" s="23"/>
      <c r="BT10" s="23">
        <v>0</v>
      </c>
      <c r="BU10" s="23">
        <v>0</v>
      </c>
      <c r="BV10" s="23">
        <f t="shared" si="9"/>
        <v>26168.8</v>
      </c>
      <c r="BW10" s="23">
        <f t="shared" si="10"/>
        <v>26719.011000000002</v>
      </c>
      <c r="BX10" s="23"/>
      <c r="BY10" s="23"/>
      <c r="BZ10" s="23"/>
      <c r="CA10" s="23">
        <v>0</v>
      </c>
      <c r="CB10" s="23"/>
      <c r="CC10" s="23"/>
      <c r="CD10" s="23"/>
      <c r="CE10" s="23"/>
      <c r="CF10" s="23"/>
      <c r="CG10" s="23"/>
      <c r="CH10" s="23">
        <v>729</v>
      </c>
      <c r="CI10" s="23">
        <v>729</v>
      </c>
      <c r="CJ10" s="23"/>
      <c r="CK10" s="23">
        <f t="shared" si="11"/>
        <v>729</v>
      </c>
      <c r="CL10" s="23">
        <f t="shared" si="12"/>
        <v>729</v>
      </c>
    </row>
    <row r="11" spans="1:90" s="12" customFormat="1" ht="21" customHeight="1">
      <c r="A11" s="21">
        <v>3</v>
      </c>
      <c r="B11" s="31" t="s">
        <v>71</v>
      </c>
      <c r="C11" s="23">
        <v>41799.9153</v>
      </c>
      <c r="D11" s="23">
        <v>46920.3903</v>
      </c>
      <c r="E11" s="23">
        <v>33959.179</v>
      </c>
      <c r="F11" s="23">
        <f t="shared" si="0"/>
        <v>458362.79999999993</v>
      </c>
      <c r="G11" s="23">
        <f t="shared" si="1"/>
        <v>434541.6601</v>
      </c>
      <c r="H11" s="23">
        <f t="shared" si="2"/>
        <v>94.80299450566234</v>
      </c>
      <c r="I11" s="23">
        <f t="shared" si="3"/>
        <v>159431.59999999998</v>
      </c>
      <c r="J11" s="23">
        <f t="shared" si="4"/>
        <v>135755.56009999997</v>
      </c>
      <c r="K11" s="23">
        <f t="shared" si="13"/>
        <v>85.14971944081348</v>
      </c>
      <c r="L11" s="23">
        <f t="shared" si="5"/>
        <v>50105.3</v>
      </c>
      <c r="M11" s="23">
        <f t="shared" si="6"/>
        <v>45538.7811</v>
      </c>
      <c r="N11" s="23">
        <f t="shared" si="14"/>
        <v>90.88615595555758</v>
      </c>
      <c r="O11" s="23">
        <v>4853.000000000001</v>
      </c>
      <c r="P11" s="23">
        <v>5240.0171</v>
      </c>
      <c r="Q11" s="23">
        <f t="shared" si="15"/>
        <v>107.9748011539254</v>
      </c>
      <c r="R11" s="23">
        <v>51717.3</v>
      </c>
      <c r="S11" s="23">
        <v>41641.975</v>
      </c>
      <c r="T11" s="23">
        <f t="shared" si="16"/>
        <v>80.51846287412529</v>
      </c>
      <c r="U11" s="23">
        <v>45252.3</v>
      </c>
      <c r="V11" s="23">
        <v>40298.764</v>
      </c>
      <c r="W11" s="23">
        <f t="shared" si="17"/>
        <v>89.05351551191873</v>
      </c>
      <c r="X11" s="23">
        <v>2848</v>
      </c>
      <c r="Y11" s="23">
        <v>2322.628</v>
      </c>
      <c r="Z11" s="23">
        <f t="shared" si="18"/>
        <v>81.55294943820225</v>
      </c>
      <c r="AA11" s="23">
        <v>4500</v>
      </c>
      <c r="AB11" s="23">
        <v>4327.9</v>
      </c>
      <c r="AC11" s="23">
        <f t="shared" si="19"/>
        <v>96.17555555555555</v>
      </c>
      <c r="AD11" s="23"/>
      <c r="AE11" s="23"/>
      <c r="AF11" s="23">
        <v>0</v>
      </c>
      <c r="AG11" s="23"/>
      <c r="AH11" s="23">
        <v>293574.1</v>
      </c>
      <c r="AI11" s="23">
        <v>293574.1</v>
      </c>
      <c r="AJ11" s="23"/>
      <c r="AK11" s="23"/>
      <c r="AL11" s="23">
        <v>0</v>
      </c>
      <c r="AM11" s="23">
        <v>-145.1</v>
      </c>
      <c r="AN11" s="23"/>
      <c r="AO11" s="23"/>
      <c r="AP11" s="23"/>
      <c r="AQ11" s="23"/>
      <c r="AR11" s="23">
        <f t="shared" si="7"/>
        <v>26932</v>
      </c>
      <c r="AS11" s="23">
        <f t="shared" si="8"/>
        <v>18756.686</v>
      </c>
      <c r="AT11" s="23">
        <f t="shared" si="20"/>
        <v>69.64460864399229</v>
      </c>
      <c r="AU11" s="23">
        <v>22659.9</v>
      </c>
      <c r="AV11" s="23">
        <v>14790.216</v>
      </c>
      <c r="AW11" s="23">
        <v>2283.8</v>
      </c>
      <c r="AX11" s="23">
        <v>2279.25</v>
      </c>
      <c r="AY11" s="23">
        <v>0</v>
      </c>
      <c r="AZ11" s="23">
        <v>0</v>
      </c>
      <c r="BA11" s="23">
        <v>1988.3</v>
      </c>
      <c r="BB11" s="23">
        <v>1687.22</v>
      </c>
      <c r="BC11" s="23"/>
      <c r="BD11" s="23"/>
      <c r="BE11" s="23">
        <v>5357.099999999999</v>
      </c>
      <c r="BF11" s="23">
        <v>5357.1</v>
      </c>
      <c r="BG11" s="23"/>
      <c r="BH11" s="23">
        <v>0</v>
      </c>
      <c r="BI11" s="23">
        <v>20299</v>
      </c>
      <c r="BJ11" s="23">
        <v>20059.57</v>
      </c>
      <c r="BK11" s="23">
        <v>6700</v>
      </c>
      <c r="BL11" s="23">
        <v>5923.799999999999</v>
      </c>
      <c r="BM11" s="23"/>
      <c r="BN11" s="23">
        <v>0</v>
      </c>
      <c r="BO11" s="23">
        <v>30</v>
      </c>
      <c r="BP11" s="23">
        <v>104</v>
      </c>
      <c r="BQ11" s="23"/>
      <c r="BR11" s="23">
        <v>0</v>
      </c>
      <c r="BS11" s="23">
        <v>3000</v>
      </c>
      <c r="BT11" s="23">
        <v>3004.02</v>
      </c>
      <c r="BU11" s="23">
        <v>0</v>
      </c>
      <c r="BV11" s="23">
        <f t="shared" si="9"/>
        <v>458362.79999999993</v>
      </c>
      <c r="BW11" s="23">
        <f t="shared" si="10"/>
        <v>434541.6601</v>
      </c>
      <c r="BX11" s="23"/>
      <c r="BY11" s="23"/>
      <c r="BZ11" s="23"/>
      <c r="CA11" s="23">
        <v>0</v>
      </c>
      <c r="CB11" s="23"/>
      <c r="CC11" s="23"/>
      <c r="CD11" s="23"/>
      <c r="CE11" s="23"/>
      <c r="CF11" s="23"/>
      <c r="CG11" s="23"/>
      <c r="CH11" s="23">
        <v>16802.6</v>
      </c>
      <c r="CI11" s="23">
        <v>13715.6</v>
      </c>
      <c r="CJ11" s="23"/>
      <c r="CK11" s="23">
        <f t="shared" si="11"/>
        <v>16802.6</v>
      </c>
      <c r="CL11" s="23">
        <f t="shared" si="12"/>
        <v>13715.6</v>
      </c>
    </row>
    <row r="12" spans="1:90" s="12" customFormat="1" ht="21" customHeight="1">
      <c r="A12" s="21">
        <v>4</v>
      </c>
      <c r="B12" s="31" t="s">
        <v>72</v>
      </c>
      <c r="C12" s="23">
        <v>2976.9011</v>
      </c>
      <c r="D12" s="23">
        <v>12244.243</v>
      </c>
      <c r="E12" s="23">
        <v>12415.4891</v>
      </c>
      <c r="F12" s="23">
        <f t="shared" si="0"/>
        <v>43988.100000000006</v>
      </c>
      <c r="G12" s="23">
        <f t="shared" si="1"/>
        <v>44150.078</v>
      </c>
      <c r="H12" s="23">
        <f t="shared" si="2"/>
        <v>100.3682314080399</v>
      </c>
      <c r="I12" s="23">
        <f t="shared" si="3"/>
        <v>10580.7</v>
      </c>
      <c r="J12" s="23">
        <f t="shared" si="4"/>
        <v>10779.278</v>
      </c>
      <c r="K12" s="23">
        <f t="shared" si="13"/>
        <v>101.87679454100389</v>
      </c>
      <c r="L12" s="23">
        <f t="shared" si="5"/>
        <v>4961.2</v>
      </c>
      <c r="M12" s="23">
        <f t="shared" si="6"/>
        <v>5106.1230000000005</v>
      </c>
      <c r="N12" s="23">
        <f t="shared" si="14"/>
        <v>102.92112795291463</v>
      </c>
      <c r="O12" s="23">
        <v>70.3</v>
      </c>
      <c r="P12" s="23">
        <v>40.078</v>
      </c>
      <c r="Q12" s="23">
        <f t="shared" si="15"/>
        <v>57.00995732574681</v>
      </c>
      <c r="R12" s="23">
        <v>4304.5</v>
      </c>
      <c r="S12" s="23">
        <v>4323.125</v>
      </c>
      <c r="T12" s="23">
        <f t="shared" si="16"/>
        <v>100.43268672319665</v>
      </c>
      <c r="U12" s="23">
        <v>4890.9</v>
      </c>
      <c r="V12" s="23">
        <v>5066.045</v>
      </c>
      <c r="W12" s="23">
        <f t="shared" si="17"/>
        <v>103.58103825471797</v>
      </c>
      <c r="X12" s="23">
        <v>180</v>
      </c>
      <c r="Y12" s="23">
        <v>215</v>
      </c>
      <c r="Z12" s="23">
        <f t="shared" si="18"/>
        <v>119.44444444444444</v>
      </c>
      <c r="AA12" s="23"/>
      <c r="AB12" s="23">
        <v>0</v>
      </c>
      <c r="AC12" s="23" t="e">
        <f t="shared" si="19"/>
        <v>#DIV/0!</v>
      </c>
      <c r="AD12" s="23"/>
      <c r="AE12" s="23"/>
      <c r="AF12" s="23">
        <v>0</v>
      </c>
      <c r="AG12" s="23"/>
      <c r="AH12" s="23">
        <v>33407.4</v>
      </c>
      <c r="AI12" s="23">
        <v>33407.4</v>
      </c>
      <c r="AJ12" s="23"/>
      <c r="AK12" s="23"/>
      <c r="AL12" s="23">
        <v>0</v>
      </c>
      <c r="AM12" s="23">
        <v>-36.6</v>
      </c>
      <c r="AN12" s="23"/>
      <c r="AO12" s="23"/>
      <c r="AP12" s="23"/>
      <c r="AQ12" s="23"/>
      <c r="AR12" s="23">
        <f t="shared" si="7"/>
        <v>1083</v>
      </c>
      <c r="AS12" s="23">
        <f t="shared" si="8"/>
        <v>1083.03</v>
      </c>
      <c r="AT12" s="23">
        <f t="shared" si="20"/>
        <v>100.0027700831025</v>
      </c>
      <c r="AU12" s="23">
        <v>1083</v>
      </c>
      <c r="AV12" s="23">
        <v>908.03</v>
      </c>
      <c r="AW12" s="23">
        <v>0</v>
      </c>
      <c r="AX12" s="23">
        <v>175</v>
      </c>
      <c r="AY12" s="23">
        <v>0</v>
      </c>
      <c r="AZ12" s="23">
        <v>0</v>
      </c>
      <c r="BA12" s="23">
        <v>0</v>
      </c>
      <c r="BB12" s="23">
        <v>0</v>
      </c>
      <c r="BC12" s="23"/>
      <c r="BD12" s="23"/>
      <c r="BE12" s="23"/>
      <c r="BF12" s="23">
        <v>0</v>
      </c>
      <c r="BG12" s="23"/>
      <c r="BH12" s="23">
        <v>0</v>
      </c>
      <c r="BI12" s="23"/>
      <c r="BJ12" s="23">
        <v>0</v>
      </c>
      <c r="BK12" s="23"/>
      <c r="BL12" s="23"/>
      <c r="BM12" s="23"/>
      <c r="BN12" s="23">
        <v>0</v>
      </c>
      <c r="BO12" s="23"/>
      <c r="BP12" s="23">
        <v>0</v>
      </c>
      <c r="BQ12" s="23"/>
      <c r="BR12" s="23">
        <v>0</v>
      </c>
      <c r="BS12" s="23">
        <v>52</v>
      </c>
      <c r="BT12" s="23">
        <v>52</v>
      </c>
      <c r="BU12" s="23">
        <v>0</v>
      </c>
      <c r="BV12" s="23">
        <f t="shared" si="9"/>
        <v>43988.100000000006</v>
      </c>
      <c r="BW12" s="23">
        <f t="shared" si="10"/>
        <v>44150.078</v>
      </c>
      <c r="BX12" s="23"/>
      <c r="BY12" s="23"/>
      <c r="BZ12" s="23"/>
      <c r="CA12" s="23">
        <v>0</v>
      </c>
      <c r="CB12" s="23"/>
      <c r="CC12" s="23"/>
      <c r="CD12" s="23"/>
      <c r="CE12" s="23"/>
      <c r="CF12" s="23"/>
      <c r="CG12" s="23"/>
      <c r="CH12" s="23">
        <v>0</v>
      </c>
      <c r="CI12" s="23">
        <v>0</v>
      </c>
      <c r="CJ12" s="23"/>
      <c r="CK12" s="23">
        <f t="shared" si="11"/>
        <v>0</v>
      </c>
      <c r="CL12" s="23">
        <f t="shared" si="12"/>
        <v>0</v>
      </c>
    </row>
    <row r="13" spans="1:90" s="12" customFormat="1" ht="21" customHeight="1">
      <c r="A13" s="21">
        <v>5</v>
      </c>
      <c r="B13" s="31" t="s">
        <v>73</v>
      </c>
      <c r="C13" s="23">
        <v>442.1957</v>
      </c>
      <c r="D13" s="23">
        <v>174.037</v>
      </c>
      <c r="E13" s="23">
        <v>0</v>
      </c>
      <c r="F13" s="23">
        <f t="shared" si="0"/>
        <v>15438.400000000001</v>
      </c>
      <c r="G13" s="23">
        <f t="shared" si="1"/>
        <v>14365.007</v>
      </c>
      <c r="H13" s="23">
        <f t="shared" si="2"/>
        <v>93.04725230593843</v>
      </c>
      <c r="I13" s="23">
        <f t="shared" si="3"/>
        <v>5497.5</v>
      </c>
      <c r="J13" s="23">
        <f t="shared" si="4"/>
        <v>4451.607</v>
      </c>
      <c r="K13" s="23">
        <f t="shared" si="13"/>
        <v>80.97511596180081</v>
      </c>
      <c r="L13" s="23">
        <f t="shared" si="5"/>
        <v>2176</v>
      </c>
      <c r="M13" s="23">
        <f t="shared" si="6"/>
        <v>1490.349</v>
      </c>
      <c r="N13" s="23">
        <f t="shared" si="14"/>
        <v>68.49030330882353</v>
      </c>
      <c r="O13" s="23">
        <v>346.2</v>
      </c>
      <c r="P13" s="23">
        <v>0.149</v>
      </c>
      <c r="Q13" s="23">
        <f t="shared" si="15"/>
        <v>0.04303870595031774</v>
      </c>
      <c r="R13" s="23">
        <v>3105.3</v>
      </c>
      <c r="S13" s="23">
        <v>2836.06</v>
      </c>
      <c r="T13" s="23">
        <f t="shared" si="16"/>
        <v>91.32966219044857</v>
      </c>
      <c r="U13" s="23">
        <v>1829.8</v>
      </c>
      <c r="V13" s="23">
        <v>1490.2</v>
      </c>
      <c r="W13" s="23">
        <f t="shared" si="17"/>
        <v>81.44059460050279</v>
      </c>
      <c r="X13" s="23">
        <v>42</v>
      </c>
      <c r="Y13" s="23">
        <v>18</v>
      </c>
      <c r="Z13" s="23">
        <f t="shared" si="18"/>
        <v>42.857142857142854</v>
      </c>
      <c r="AA13" s="23"/>
      <c r="AB13" s="23">
        <v>0</v>
      </c>
      <c r="AC13" s="23" t="e">
        <f t="shared" si="19"/>
        <v>#DIV/0!</v>
      </c>
      <c r="AD13" s="23"/>
      <c r="AE13" s="23"/>
      <c r="AF13" s="23">
        <v>0</v>
      </c>
      <c r="AG13" s="23"/>
      <c r="AH13" s="23">
        <v>9940.9</v>
      </c>
      <c r="AI13" s="23">
        <v>9940.9</v>
      </c>
      <c r="AJ13" s="23"/>
      <c r="AK13" s="23"/>
      <c r="AL13" s="23">
        <v>0</v>
      </c>
      <c r="AM13" s="23">
        <v>-27.5</v>
      </c>
      <c r="AN13" s="23"/>
      <c r="AO13" s="23"/>
      <c r="AP13" s="23"/>
      <c r="AQ13" s="23"/>
      <c r="AR13" s="23">
        <f t="shared" si="7"/>
        <v>174.2</v>
      </c>
      <c r="AS13" s="23">
        <f t="shared" si="8"/>
        <v>107.198</v>
      </c>
      <c r="AT13" s="23">
        <f t="shared" si="20"/>
        <v>61.537313432835816</v>
      </c>
      <c r="AU13" s="23">
        <v>174.2</v>
      </c>
      <c r="AV13" s="23">
        <v>104.698</v>
      </c>
      <c r="AW13" s="23">
        <v>0</v>
      </c>
      <c r="AX13" s="23">
        <v>2.5</v>
      </c>
      <c r="AY13" s="23">
        <v>0</v>
      </c>
      <c r="AZ13" s="23">
        <v>0</v>
      </c>
      <c r="BA13" s="23">
        <v>0</v>
      </c>
      <c r="BB13" s="23">
        <v>0</v>
      </c>
      <c r="BC13" s="23"/>
      <c r="BD13" s="23"/>
      <c r="BE13" s="23"/>
      <c r="BF13" s="23">
        <v>0</v>
      </c>
      <c r="BG13" s="23"/>
      <c r="BH13" s="23">
        <v>0</v>
      </c>
      <c r="BI13" s="23"/>
      <c r="BJ13" s="23">
        <v>0</v>
      </c>
      <c r="BK13" s="23"/>
      <c r="BL13" s="23"/>
      <c r="BM13" s="23"/>
      <c r="BN13" s="23">
        <v>0</v>
      </c>
      <c r="BO13" s="23"/>
      <c r="BP13" s="23">
        <v>0</v>
      </c>
      <c r="BQ13" s="23"/>
      <c r="BR13" s="23">
        <v>0</v>
      </c>
      <c r="BS13" s="23"/>
      <c r="BT13" s="23">
        <v>0</v>
      </c>
      <c r="BU13" s="23">
        <v>0</v>
      </c>
      <c r="BV13" s="23">
        <f t="shared" si="9"/>
        <v>15438.400000000001</v>
      </c>
      <c r="BW13" s="23">
        <f t="shared" si="10"/>
        <v>14365.007</v>
      </c>
      <c r="BX13" s="23"/>
      <c r="BY13" s="23"/>
      <c r="BZ13" s="23"/>
      <c r="CA13" s="23">
        <v>0</v>
      </c>
      <c r="CB13" s="23"/>
      <c r="CC13" s="23"/>
      <c r="CD13" s="23"/>
      <c r="CE13" s="23"/>
      <c r="CF13" s="23"/>
      <c r="CG13" s="23"/>
      <c r="CH13" s="23">
        <v>0</v>
      </c>
      <c r="CI13" s="23">
        <v>0</v>
      </c>
      <c r="CJ13" s="23"/>
      <c r="CK13" s="23">
        <f t="shared" si="11"/>
        <v>0</v>
      </c>
      <c r="CL13" s="23">
        <f t="shared" si="12"/>
        <v>0</v>
      </c>
    </row>
    <row r="14" spans="1:90" s="12" customFormat="1" ht="21" customHeight="1">
      <c r="A14" s="21">
        <v>6</v>
      </c>
      <c r="B14" s="31" t="s">
        <v>74</v>
      </c>
      <c r="C14" s="23">
        <v>1825.711</v>
      </c>
      <c r="D14" s="23">
        <v>318.6509</v>
      </c>
      <c r="E14" s="23">
        <v>254.14149999999995</v>
      </c>
      <c r="F14" s="23">
        <f t="shared" si="0"/>
        <v>18055</v>
      </c>
      <c r="G14" s="23">
        <f t="shared" si="1"/>
        <v>17098.4046</v>
      </c>
      <c r="H14" s="23">
        <f t="shared" si="2"/>
        <v>94.70177014677375</v>
      </c>
      <c r="I14" s="23">
        <f t="shared" si="3"/>
        <v>6678.7</v>
      </c>
      <c r="J14" s="23">
        <f t="shared" si="4"/>
        <v>5769.404599999999</v>
      </c>
      <c r="K14" s="23">
        <f t="shared" si="13"/>
        <v>86.38514381541317</v>
      </c>
      <c r="L14" s="23">
        <f t="shared" si="5"/>
        <v>1677</v>
      </c>
      <c r="M14" s="23">
        <f t="shared" si="6"/>
        <v>2017.374</v>
      </c>
      <c r="N14" s="23">
        <f t="shared" si="14"/>
        <v>120.29660107334526</v>
      </c>
      <c r="O14" s="23">
        <v>57.4</v>
      </c>
      <c r="P14" s="23">
        <v>45.584</v>
      </c>
      <c r="Q14" s="23">
        <f t="shared" si="15"/>
        <v>79.41463414634147</v>
      </c>
      <c r="R14" s="23">
        <v>2805.9</v>
      </c>
      <c r="S14" s="23">
        <v>2595.8136</v>
      </c>
      <c r="T14" s="23">
        <f t="shared" si="16"/>
        <v>92.51269111515022</v>
      </c>
      <c r="U14" s="23">
        <v>1619.6</v>
      </c>
      <c r="V14" s="23">
        <v>1971.79</v>
      </c>
      <c r="W14" s="23">
        <f t="shared" si="17"/>
        <v>121.74549271425043</v>
      </c>
      <c r="X14" s="23">
        <v>146</v>
      </c>
      <c r="Y14" s="23">
        <v>33</v>
      </c>
      <c r="Z14" s="23">
        <f t="shared" si="18"/>
        <v>22.602739726027394</v>
      </c>
      <c r="AA14" s="23"/>
      <c r="AB14" s="23">
        <v>0</v>
      </c>
      <c r="AC14" s="23" t="e">
        <f t="shared" si="19"/>
        <v>#DIV/0!</v>
      </c>
      <c r="AD14" s="23"/>
      <c r="AE14" s="23"/>
      <c r="AF14" s="23">
        <v>0</v>
      </c>
      <c r="AG14" s="23"/>
      <c r="AH14" s="23">
        <v>11376.3</v>
      </c>
      <c r="AI14" s="23">
        <v>11376.3</v>
      </c>
      <c r="AJ14" s="23"/>
      <c r="AK14" s="23"/>
      <c r="AL14" s="23">
        <v>0</v>
      </c>
      <c r="AM14" s="23">
        <v>-47.3</v>
      </c>
      <c r="AN14" s="23"/>
      <c r="AO14" s="23"/>
      <c r="AP14" s="23"/>
      <c r="AQ14" s="23"/>
      <c r="AR14" s="23">
        <f t="shared" si="7"/>
        <v>1649.8</v>
      </c>
      <c r="AS14" s="23">
        <f t="shared" si="8"/>
        <v>1046.317</v>
      </c>
      <c r="AT14" s="23">
        <f t="shared" si="20"/>
        <v>63.42083888956237</v>
      </c>
      <c r="AU14" s="23">
        <v>1649.8</v>
      </c>
      <c r="AV14" s="23">
        <v>1046.317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/>
      <c r="BD14" s="23"/>
      <c r="BE14" s="23"/>
      <c r="BF14" s="23">
        <v>0</v>
      </c>
      <c r="BG14" s="23"/>
      <c r="BH14" s="23">
        <v>0</v>
      </c>
      <c r="BI14" s="23">
        <v>400</v>
      </c>
      <c r="BJ14" s="23">
        <v>76.9</v>
      </c>
      <c r="BK14" s="23">
        <v>400</v>
      </c>
      <c r="BL14" s="23">
        <v>76.9</v>
      </c>
      <c r="BM14" s="23"/>
      <c r="BN14" s="23">
        <v>0</v>
      </c>
      <c r="BO14" s="23"/>
      <c r="BP14" s="23">
        <v>0</v>
      </c>
      <c r="BQ14" s="23"/>
      <c r="BR14" s="23">
        <v>0</v>
      </c>
      <c r="BS14" s="23"/>
      <c r="BT14" s="23">
        <v>0</v>
      </c>
      <c r="BU14" s="23">
        <v>0</v>
      </c>
      <c r="BV14" s="23">
        <f t="shared" si="9"/>
        <v>18055</v>
      </c>
      <c r="BW14" s="23">
        <f t="shared" si="10"/>
        <v>17098.4046</v>
      </c>
      <c r="BX14" s="23"/>
      <c r="BY14" s="23"/>
      <c r="BZ14" s="23"/>
      <c r="CA14" s="23">
        <v>0</v>
      </c>
      <c r="CB14" s="23"/>
      <c r="CC14" s="23"/>
      <c r="CD14" s="23"/>
      <c r="CE14" s="23"/>
      <c r="CF14" s="23"/>
      <c r="CG14" s="23"/>
      <c r="CH14" s="23">
        <v>0</v>
      </c>
      <c r="CI14" s="23">
        <v>0</v>
      </c>
      <c r="CJ14" s="23"/>
      <c r="CK14" s="23">
        <f t="shared" si="11"/>
        <v>0</v>
      </c>
      <c r="CL14" s="23">
        <f t="shared" si="12"/>
        <v>0</v>
      </c>
    </row>
    <row r="15" spans="1:90" s="12" customFormat="1" ht="21" customHeight="1">
      <c r="A15" s="21">
        <v>7</v>
      </c>
      <c r="B15" s="31" t="s">
        <v>75</v>
      </c>
      <c r="C15" s="23">
        <v>13290.9343</v>
      </c>
      <c r="D15" s="23">
        <v>4227.531</v>
      </c>
      <c r="E15" s="23">
        <v>6759.9653</v>
      </c>
      <c r="F15" s="23">
        <f t="shared" si="0"/>
        <v>17123.4</v>
      </c>
      <c r="G15" s="23">
        <f t="shared" si="1"/>
        <v>16727.95</v>
      </c>
      <c r="H15" s="23">
        <f t="shared" si="2"/>
        <v>97.6905871497483</v>
      </c>
      <c r="I15" s="23">
        <f t="shared" si="3"/>
        <v>7150.799999999999</v>
      </c>
      <c r="J15" s="23">
        <f t="shared" si="4"/>
        <v>6755.349999999999</v>
      </c>
      <c r="K15" s="23">
        <f t="shared" si="13"/>
        <v>94.46984952732561</v>
      </c>
      <c r="L15" s="23">
        <f t="shared" si="5"/>
        <v>1260.9</v>
      </c>
      <c r="M15" s="23">
        <f t="shared" si="6"/>
        <v>1419.731</v>
      </c>
      <c r="N15" s="23">
        <f t="shared" si="14"/>
        <v>112.5966373225474</v>
      </c>
      <c r="O15" s="23">
        <v>0</v>
      </c>
      <c r="P15" s="23">
        <v>0.352</v>
      </c>
      <c r="Q15" s="23" t="e">
        <f t="shared" si="15"/>
        <v>#DIV/0!</v>
      </c>
      <c r="R15" s="23">
        <v>3233</v>
      </c>
      <c r="S15" s="23">
        <v>2605.3</v>
      </c>
      <c r="T15" s="23">
        <f t="shared" si="16"/>
        <v>80.5845963501392</v>
      </c>
      <c r="U15" s="23">
        <v>1260.9</v>
      </c>
      <c r="V15" s="23">
        <v>1419.379</v>
      </c>
      <c r="W15" s="23">
        <f t="shared" si="17"/>
        <v>112.56872075501624</v>
      </c>
      <c r="X15" s="23">
        <v>145</v>
      </c>
      <c r="Y15" s="23">
        <v>78</v>
      </c>
      <c r="Z15" s="23">
        <f t="shared" si="18"/>
        <v>53.79310344827586</v>
      </c>
      <c r="AA15" s="23"/>
      <c r="AB15" s="23">
        <v>0</v>
      </c>
      <c r="AC15" s="23" t="e">
        <f t="shared" si="19"/>
        <v>#DIV/0!</v>
      </c>
      <c r="AD15" s="23"/>
      <c r="AE15" s="23"/>
      <c r="AF15" s="23">
        <v>0</v>
      </c>
      <c r="AG15" s="23"/>
      <c r="AH15" s="23">
        <v>9972.6</v>
      </c>
      <c r="AI15" s="23">
        <v>9972.6</v>
      </c>
      <c r="AJ15" s="23"/>
      <c r="AK15" s="23"/>
      <c r="AL15" s="23">
        <v>0</v>
      </c>
      <c r="AM15" s="23">
        <v>0</v>
      </c>
      <c r="AN15" s="23"/>
      <c r="AO15" s="23"/>
      <c r="AP15" s="23"/>
      <c r="AQ15" s="23"/>
      <c r="AR15" s="23">
        <f t="shared" si="7"/>
        <v>2501.9</v>
      </c>
      <c r="AS15" s="23">
        <f t="shared" si="8"/>
        <v>2648.319</v>
      </c>
      <c r="AT15" s="23">
        <f t="shared" si="20"/>
        <v>105.85231224269556</v>
      </c>
      <c r="AU15" s="23">
        <v>0</v>
      </c>
      <c r="AV15" s="23">
        <v>400.119</v>
      </c>
      <c r="AW15" s="23">
        <v>2319.9</v>
      </c>
      <c r="AX15" s="23">
        <v>2134.2</v>
      </c>
      <c r="AY15" s="23">
        <v>0</v>
      </c>
      <c r="AZ15" s="23">
        <v>0</v>
      </c>
      <c r="BA15" s="23">
        <v>182</v>
      </c>
      <c r="BB15" s="23">
        <v>114</v>
      </c>
      <c r="BC15" s="23"/>
      <c r="BD15" s="23"/>
      <c r="BE15" s="23"/>
      <c r="BF15" s="23">
        <v>0</v>
      </c>
      <c r="BG15" s="23"/>
      <c r="BH15" s="23">
        <v>0</v>
      </c>
      <c r="BI15" s="23">
        <v>10</v>
      </c>
      <c r="BJ15" s="23">
        <v>4</v>
      </c>
      <c r="BK15" s="23"/>
      <c r="BL15" s="23"/>
      <c r="BM15" s="23"/>
      <c r="BN15" s="23">
        <v>0</v>
      </c>
      <c r="BO15" s="23"/>
      <c r="BP15" s="23">
        <v>0</v>
      </c>
      <c r="BQ15" s="23"/>
      <c r="BR15" s="23">
        <v>0</v>
      </c>
      <c r="BS15" s="23"/>
      <c r="BT15" s="23">
        <v>0</v>
      </c>
      <c r="BU15" s="23">
        <v>0</v>
      </c>
      <c r="BV15" s="23">
        <f t="shared" si="9"/>
        <v>17123.4</v>
      </c>
      <c r="BW15" s="23">
        <f t="shared" si="10"/>
        <v>16727.95</v>
      </c>
      <c r="BX15" s="23"/>
      <c r="BY15" s="23"/>
      <c r="BZ15" s="23"/>
      <c r="CA15" s="23">
        <v>0</v>
      </c>
      <c r="CB15" s="23"/>
      <c r="CC15" s="23"/>
      <c r="CD15" s="23"/>
      <c r="CE15" s="23"/>
      <c r="CF15" s="23"/>
      <c r="CG15" s="23"/>
      <c r="CH15" s="23">
        <v>0</v>
      </c>
      <c r="CI15" s="23">
        <v>0</v>
      </c>
      <c r="CJ15" s="23"/>
      <c r="CK15" s="23">
        <f t="shared" si="11"/>
        <v>0</v>
      </c>
      <c r="CL15" s="23">
        <f t="shared" si="12"/>
        <v>0</v>
      </c>
    </row>
    <row r="16" spans="1:90" s="12" customFormat="1" ht="21" customHeight="1">
      <c r="A16" s="21">
        <v>8</v>
      </c>
      <c r="B16" s="31" t="s">
        <v>76</v>
      </c>
      <c r="C16" s="23">
        <v>1473.6764</v>
      </c>
      <c r="D16" s="23">
        <v>39951.7673</v>
      </c>
      <c r="E16" s="23">
        <v>19040.2338</v>
      </c>
      <c r="F16" s="23">
        <f t="shared" si="0"/>
        <v>3236143.5</v>
      </c>
      <c r="G16" s="23">
        <f t="shared" si="1"/>
        <v>3203518.8095999993</v>
      </c>
      <c r="H16" s="23">
        <f t="shared" si="2"/>
        <v>98.99186515060285</v>
      </c>
      <c r="I16" s="23">
        <f t="shared" si="3"/>
        <v>1192093.4000000001</v>
      </c>
      <c r="J16" s="23">
        <f t="shared" si="4"/>
        <v>1164739.5096</v>
      </c>
      <c r="K16" s="23">
        <f t="shared" si="13"/>
        <v>97.70539033267023</v>
      </c>
      <c r="L16" s="23">
        <f t="shared" si="5"/>
        <v>514403.2</v>
      </c>
      <c r="M16" s="23">
        <f t="shared" si="6"/>
        <v>502737.6104</v>
      </c>
      <c r="N16" s="23">
        <f t="shared" si="14"/>
        <v>97.73220897537185</v>
      </c>
      <c r="O16" s="23">
        <v>93992.8</v>
      </c>
      <c r="P16" s="23">
        <v>99250.789</v>
      </c>
      <c r="Q16" s="23">
        <f t="shared" si="15"/>
        <v>105.5940337983335</v>
      </c>
      <c r="R16" s="23">
        <v>46205.200000000004</v>
      </c>
      <c r="S16" s="23">
        <v>46096.7728</v>
      </c>
      <c r="T16" s="23">
        <f t="shared" si="16"/>
        <v>99.76533550336325</v>
      </c>
      <c r="U16" s="23">
        <v>420410.4</v>
      </c>
      <c r="V16" s="23">
        <v>403486.8214</v>
      </c>
      <c r="W16" s="23">
        <f t="shared" si="17"/>
        <v>95.97451000260698</v>
      </c>
      <c r="X16" s="23">
        <v>98499.8</v>
      </c>
      <c r="Y16" s="23">
        <v>90196.602</v>
      </c>
      <c r="Z16" s="23">
        <f t="shared" si="18"/>
        <v>91.57034024434567</v>
      </c>
      <c r="AA16" s="23">
        <v>33200</v>
      </c>
      <c r="AB16" s="23">
        <v>30998.446</v>
      </c>
      <c r="AC16" s="23">
        <f t="shared" si="19"/>
        <v>93.36881325301205</v>
      </c>
      <c r="AD16" s="23"/>
      <c r="AE16" s="23"/>
      <c r="AF16" s="23">
        <v>0</v>
      </c>
      <c r="AG16" s="23"/>
      <c r="AH16" s="23">
        <v>1966760.6</v>
      </c>
      <c r="AI16" s="23">
        <v>1966760.6</v>
      </c>
      <c r="AJ16" s="23"/>
      <c r="AK16" s="23"/>
      <c r="AL16" s="23">
        <v>2447.6</v>
      </c>
      <c r="AM16" s="23">
        <v>-2823.2</v>
      </c>
      <c r="AN16" s="23"/>
      <c r="AO16" s="23"/>
      <c r="AP16" s="23"/>
      <c r="AQ16" s="23"/>
      <c r="AR16" s="23">
        <f t="shared" si="7"/>
        <v>151547.2</v>
      </c>
      <c r="AS16" s="23">
        <f t="shared" si="8"/>
        <v>147082.874</v>
      </c>
      <c r="AT16" s="23">
        <f t="shared" si="20"/>
        <v>97.05416794239682</v>
      </c>
      <c r="AU16" s="23">
        <v>116573.9</v>
      </c>
      <c r="AV16" s="23">
        <v>108610.764</v>
      </c>
      <c r="AW16" s="23">
        <v>0</v>
      </c>
      <c r="AX16" s="23">
        <v>0</v>
      </c>
      <c r="AY16" s="23">
        <v>0</v>
      </c>
      <c r="AZ16" s="23">
        <v>0</v>
      </c>
      <c r="BA16" s="23">
        <v>34973.3</v>
      </c>
      <c r="BB16" s="23">
        <v>38472.11</v>
      </c>
      <c r="BC16" s="23"/>
      <c r="BD16" s="23"/>
      <c r="BE16" s="23">
        <v>74841.9</v>
      </c>
      <c r="BF16" s="23">
        <v>74841.9</v>
      </c>
      <c r="BG16" s="23">
        <v>26250</v>
      </c>
      <c r="BH16" s="23">
        <v>25500</v>
      </c>
      <c r="BI16" s="23">
        <v>298532.69999999995</v>
      </c>
      <c r="BJ16" s="23">
        <v>290359.1494</v>
      </c>
      <c r="BK16" s="23">
        <v>175266.9</v>
      </c>
      <c r="BL16" s="23">
        <v>163029.2</v>
      </c>
      <c r="BM16" s="23">
        <v>15000</v>
      </c>
      <c r="BN16" s="23">
        <v>22420.789</v>
      </c>
      <c r="BO16" s="23">
        <v>3400</v>
      </c>
      <c r="BP16" s="23">
        <v>4229.935</v>
      </c>
      <c r="BQ16" s="23"/>
      <c r="BR16" s="23">
        <v>0</v>
      </c>
      <c r="BS16" s="23">
        <v>5055.299999999999</v>
      </c>
      <c r="BT16" s="23">
        <v>5117.331</v>
      </c>
      <c r="BU16" s="23">
        <v>0</v>
      </c>
      <c r="BV16" s="23">
        <f t="shared" si="9"/>
        <v>3236143.5</v>
      </c>
      <c r="BW16" s="23">
        <f t="shared" si="10"/>
        <v>3203518.8095999993</v>
      </c>
      <c r="BX16" s="23"/>
      <c r="BY16" s="23"/>
      <c r="BZ16" s="23"/>
      <c r="CA16" s="23">
        <v>0</v>
      </c>
      <c r="CB16" s="23"/>
      <c r="CC16" s="23"/>
      <c r="CD16" s="23"/>
      <c r="CE16" s="23"/>
      <c r="CF16" s="23"/>
      <c r="CG16" s="23"/>
      <c r="CH16" s="23">
        <v>159987</v>
      </c>
      <c r="CI16" s="23">
        <v>132987</v>
      </c>
      <c r="CJ16" s="23"/>
      <c r="CK16" s="23">
        <f t="shared" si="11"/>
        <v>159987</v>
      </c>
      <c r="CL16" s="23">
        <f t="shared" si="12"/>
        <v>132987</v>
      </c>
    </row>
    <row r="17" spans="1:90" s="12" customFormat="1" ht="21" customHeight="1">
      <c r="A17" s="21">
        <v>9</v>
      </c>
      <c r="B17" s="31" t="s">
        <v>77</v>
      </c>
      <c r="C17" s="23">
        <v>7147.3536</v>
      </c>
      <c r="D17" s="23">
        <v>3432.438</v>
      </c>
      <c r="E17" s="23">
        <v>921.9516000000009</v>
      </c>
      <c r="F17" s="23">
        <f t="shared" si="0"/>
        <v>34246.4</v>
      </c>
      <c r="G17" s="23">
        <f t="shared" si="1"/>
        <v>31726.398</v>
      </c>
      <c r="H17" s="23">
        <f t="shared" si="2"/>
        <v>92.64155648476921</v>
      </c>
      <c r="I17" s="23">
        <f t="shared" si="3"/>
        <v>6538.2</v>
      </c>
      <c r="J17" s="23">
        <f t="shared" si="4"/>
        <v>4018.198</v>
      </c>
      <c r="K17" s="23">
        <f t="shared" si="13"/>
        <v>61.45725123122572</v>
      </c>
      <c r="L17" s="23">
        <f t="shared" si="5"/>
        <v>4340</v>
      </c>
      <c r="M17" s="23">
        <f t="shared" si="6"/>
        <v>2584.506</v>
      </c>
      <c r="N17" s="23">
        <f t="shared" si="14"/>
        <v>59.550829493087555</v>
      </c>
      <c r="O17" s="23">
        <v>78.3</v>
      </c>
      <c r="P17" s="23">
        <v>0.634</v>
      </c>
      <c r="Q17" s="23">
        <f t="shared" si="15"/>
        <v>0.80970625798212</v>
      </c>
      <c r="R17" s="23">
        <v>1873.8</v>
      </c>
      <c r="S17" s="23">
        <v>1191.33</v>
      </c>
      <c r="T17" s="23">
        <f t="shared" si="16"/>
        <v>63.57829010566762</v>
      </c>
      <c r="U17" s="23">
        <v>4261.7</v>
      </c>
      <c r="V17" s="23">
        <v>2583.872</v>
      </c>
      <c r="W17" s="23">
        <f t="shared" si="17"/>
        <v>60.63007719923974</v>
      </c>
      <c r="X17" s="23">
        <v>40</v>
      </c>
      <c r="Y17" s="23">
        <v>40</v>
      </c>
      <c r="Z17" s="23">
        <f t="shared" si="18"/>
        <v>100</v>
      </c>
      <c r="AA17" s="23"/>
      <c r="AB17" s="23">
        <v>0</v>
      </c>
      <c r="AC17" s="23" t="e">
        <f t="shared" si="19"/>
        <v>#DIV/0!</v>
      </c>
      <c r="AD17" s="23"/>
      <c r="AE17" s="23"/>
      <c r="AF17" s="23">
        <v>0</v>
      </c>
      <c r="AG17" s="23"/>
      <c r="AH17" s="23">
        <v>27708.2</v>
      </c>
      <c r="AI17" s="23">
        <v>27708.2</v>
      </c>
      <c r="AJ17" s="23"/>
      <c r="AK17" s="23"/>
      <c r="AL17" s="23">
        <v>0</v>
      </c>
      <c r="AM17" s="23">
        <v>0</v>
      </c>
      <c r="AN17" s="23"/>
      <c r="AO17" s="23"/>
      <c r="AP17" s="23"/>
      <c r="AQ17" s="23"/>
      <c r="AR17" s="23">
        <f t="shared" si="7"/>
        <v>192.1</v>
      </c>
      <c r="AS17" s="23">
        <f t="shared" si="8"/>
        <v>200.362</v>
      </c>
      <c r="AT17" s="23">
        <f t="shared" si="20"/>
        <v>104.30088495575221</v>
      </c>
      <c r="AU17" s="23">
        <v>192.1</v>
      </c>
      <c r="AV17" s="23">
        <v>200.362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/>
      <c r="BD17" s="23"/>
      <c r="BE17" s="23"/>
      <c r="BF17" s="23">
        <v>0</v>
      </c>
      <c r="BG17" s="23">
        <v>92.3</v>
      </c>
      <c r="BH17" s="23">
        <v>0</v>
      </c>
      <c r="BI17" s="23"/>
      <c r="BJ17" s="23">
        <v>2</v>
      </c>
      <c r="BK17" s="23"/>
      <c r="BL17" s="23"/>
      <c r="BM17" s="23"/>
      <c r="BN17" s="23">
        <v>0</v>
      </c>
      <c r="BO17" s="23"/>
      <c r="BP17" s="23">
        <v>0</v>
      </c>
      <c r="BQ17" s="23"/>
      <c r="BR17" s="23">
        <v>0</v>
      </c>
      <c r="BS17" s="23"/>
      <c r="BT17" s="23">
        <v>0</v>
      </c>
      <c r="BU17" s="23">
        <v>0</v>
      </c>
      <c r="BV17" s="23">
        <f t="shared" si="9"/>
        <v>34246.4</v>
      </c>
      <c r="BW17" s="23">
        <f t="shared" si="10"/>
        <v>31726.398</v>
      </c>
      <c r="BX17" s="23"/>
      <c r="BY17" s="23"/>
      <c r="BZ17" s="23"/>
      <c r="CA17" s="23">
        <v>0</v>
      </c>
      <c r="CB17" s="23"/>
      <c r="CC17" s="23"/>
      <c r="CD17" s="23"/>
      <c r="CE17" s="23"/>
      <c r="CF17" s="23"/>
      <c r="CG17" s="23"/>
      <c r="CH17" s="23">
        <v>0</v>
      </c>
      <c r="CI17" s="23">
        <v>0</v>
      </c>
      <c r="CJ17" s="23"/>
      <c r="CK17" s="23">
        <f t="shared" si="11"/>
        <v>0</v>
      </c>
      <c r="CL17" s="23">
        <f t="shared" si="12"/>
        <v>0</v>
      </c>
    </row>
    <row r="18" spans="1:90" s="12" customFormat="1" ht="21" customHeight="1">
      <c r="A18" s="21">
        <v>10</v>
      </c>
      <c r="B18" s="31" t="s">
        <v>78</v>
      </c>
      <c r="C18" s="23">
        <v>15327.6259</v>
      </c>
      <c r="D18" s="23">
        <v>19667.5108</v>
      </c>
      <c r="E18" s="23">
        <v>15776.6792</v>
      </c>
      <c r="F18" s="23">
        <f t="shared" si="0"/>
        <v>307822.28606746113</v>
      </c>
      <c r="G18" s="23">
        <f t="shared" si="1"/>
        <v>277676.0082000001</v>
      </c>
      <c r="H18" s="23">
        <f t="shared" si="2"/>
        <v>90.2065967176742</v>
      </c>
      <c r="I18" s="23">
        <f t="shared" si="3"/>
        <v>97588</v>
      </c>
      <c r="J18" s="23">
        <f t="shared" si="4"/>
        <v>76836.89619999999</v>
      </c>
      <c r="K18" s="23">
        <f t="shared" si="13"/>
        <v>78.73600873058162</v>
      </c>
      <c r="L18" s="23">
        <f t="shared" si="5"/>
        <v>31457.699999999997</v>
      </c>
      <c r="M18" s="23">
        <f t="shared" si="6"/>
        <v>30838.594</v>
      </c>
      <c r="N18" s="23">
        <f t="shared" si="14"/>
        <v>98.03194130530841</v>
      </c>
      <c r="O18" s="23">
        <v>1335.1999999999998</v>
      </c>
      <c r="P18" s="23">
        <v>844.38</v>
      </c>
      <c r="Q18" s="23">
        <f t="shared" si="15"/>
        <v>63.23996405032955</v>
      </c>
      <c r="R18" s="23">
        <v>41057.5</v>
      </c>
      <c r="S18" s="23">
        <v>27740.7392</v>
      </c>
      <c r="T18" s="23">
        <f t="shared" si="16"/>
        <v>67.56558290202764</v>
      </c>
      <c r="U18" s="23">
        <v>30122.499999999996</v>
      </c>
      <c r="V18" s="23">
        <v>29994.214</v>
      </c>
      <c r="W18" s="23">
        <f t="shared" si="17"/>
        <v>99.57411901402608</v>
      </c>
      <c r="X18" s="23">
        <v>1938</v>
      </c>
      <c r="Y18" s="23">
        <v>796.1</v>
      </c>
      <c r="Z18" s="23">
        <f t="shared" si="18"/>
        <v>41.078431372549026</v>
      </c>
      <c r="AA18" s="23">
        <v>0</v>
      </c>
      <c r="AB18" s="23">
        <v>0</v>
      </c>
      <c r="AC18" s="23" t="e">
        <f t="shared" si="19"/>
        <v>#DIV/0!</v>
      </c>
      <c r="AD18" s="23"/>
      <c r="AE18" s="23"/>
      <c r="AF18" s="23">
        <v>0</v>
      </c>
      <c r="AG18" s="23">
        <v>0</v>
      </c>
      <c r="AH18" s="23">
        <v>210234.28606746113</v>
      </c>
      <c r="AI18" s="23">
        <v>210234.3</v>
      </c>
      <c r="AJ18" s="23"/>
      <c r="AK18" s="23"/>
      <c r="AL18" s="23">
        <v>0</v>
      </c>
      <c r="AM18" s="23">
        <v>-683.8</v>
      </c>
      <c r="AN18" s="23"/>
      <c r="AO18" s="23"/>
      <c r="AP18" s="23"/>
      <c r="AQ18" s="23"/>
      <c r="AR18" s="23">
        <f t="shared" si="7"/>
        <v>21457.8</v>
      </c>
      <c r="AS18" s="23">
        <f t="shared" si="8"/>
        <v>12520.853</v>
      </c>
      <c r="AT18" s="23">
        <f t="shared" si="20"/>
        <v>58.35105649227786</v>
      </c>
      <c r="AU18" s="23">
        <v>12807</v>
      </c>
      <c r="AV18" s="23">
        <v>7987.673</v>
      </c>
      <c r="AW18" s="23">
        <v>7920.8</v>
      </c>
      <c r="AX18" s="23">
        <v>3865.78</v>
      </c>
      <c r="AY18" s="23">
        <v>0</v>
      </c>
      <c r="AZ18" s="23">
        <v>0</v>
      </c>
      <c r="BA18" s="23">
        <v>730</v>
      </c>
      <c r="BB18" s="23">
        <v>667.4</v>
      </c>
      <c r="BC18" s="23"/>
      <c r="BD18" s="23"/>
      <c r="BE18" s="23">
        <v>0</v>
      </c>
      <c r="BF18" s="23">
        <v>0</v>
      </c>
      <c r="BG18" s="23">
        <v>0</v>
      </c>
      <c r="BH18" s="23">
        <v>2</v>
      </c>
      <c r="BI18" s="23">
        <v>157</v>
      </c>
      <c r="BJ18" s="23">
        <v>168.95</v>
      </c>
      <c r="BK18" s="23"/>
      <c r="BL18" s="23">
        <v>15.9</v>
      </c>
      <c r="BM18" s="23">
        <v>0</v>
      </c>
      <c r="BN18" s="23">
        <v>0</v>
      </c>
      <c r="BO18" s="23">
        <v>0</v>
      </c>
      <c r="BP18" s="23">
        <v>800.55</v>
      </c>
      <c r="BQ18" s="23">
        <v>0</v>
      </c>
      <c r="BR18" s="23">
        <v>0</v>
      </c>
      <c r="BS18" s="23">
        <v>1520</v>
      </c>
      <c r="BT18" s="23">
        <v>3969.11</v>
      </c>
      <c r="BU18" s="23">
        <v>-7932.398</v>
      </c>
      <c r="BV18" s="23">
        <f t="shared" si="9"/>
        <v>307822.28606746113</v>
      </c>
      <c r="BW18" s="23">
        <f t="shared" si="10"/>
        <v>278454.9982000001</v>
      </c>
      <c r="BX18" s="23"/>
      <c r="BY18" s="23"/>
      <c r="BZ18" s="23"/>
      <c r="CA18" s="23">
        <v>0</v>
      </c>
      <c r="CB18" s="23"/>
      <c r="CC18" s="23"/>
      <c r="CD18" s="23"/>
      <c r="CE18" s="23"/>
      <c r="CF18" s="23"/>
      <c r="CG18" s="23"/>
      <c r="CH18" s="23">
        <v>3687.3</v>
      </c>
      <c r="CI18" s="23">
        <v>3387.3</v>
      </c>
      <c r="CJ18" s="23">
        <v>-778.99</v>
      </c>
      <c r="CK18" s="23">
        <f t="shared" si="11"/>
        <v>3687.3</v>
      </c>
      <c r="CL18" s="23">
        <f t="shared" si="12"/>
        <v>2608.3100000000004</v>
      </c>
    </row>
    <row r="19" spans="1:90" s="12" customFormat="1" ht="21" customHeight="1">
      <c r="A19" s="21">
        <v>11</v>
      </c>
      <c r="B19" s="31" t="s">
        <v>79</v>
      </c>
      <c r="C19" s="23">
        <v>16113.8241</v>
      </c>
      <c r="D19" s="23">
        <v>4138.49</v>
      </c>
      <c r="E19" s="23">
        <v>13701.934099999999</v>
      </c>
      <c r="F19" s="23">
        <f t="shared" si="0"/>
        <v>33886.6</v>
      </c>
      <c r="G19" s="23">
        <f t="shared" si="1"/>
        <v>33919.276</v>
      </c>
      <c r="H19" s="23">
        <f t="shared" si="2"/>
        <v>100.09642749641452</v>
      </c>
      <c r="I19" s="23">
        <f t="shared" si="3"/>
        <v>10539.4</v>
      </c>
      <c r="J19" s="23">
        <f t="shared" si="4"/>
        <v>10572.076</v>
      </c>
      <c r="K19" s="23">
        <f t="shared" si="13"/>
        <v>100.31003662447577</v>
      </c>
      <c r="L19" s="23">
        <f t="shared" si="5"/>
        <v>2300.9</v>
      </c>
      <c r="M19" s="23">
        <f t="shared" si="6"/>
        <v>2300.4719999999998</v>
      </c>
      <c r="N19" s="23">
        <f t="shared" si="14"/>
        <v>99.9813985831631</v>
      </c>
      <c r="O19" s="23">
        <v>0.9</v>
      </c>
      <c r="P19" s="23">
        <v>0.272</v>
      </c>
      <c r="Q19" s="23">
        <f t="shared" si="15"/>
        <v>30.22222222222222</v>
      </c>
      <c r="R19" s="23">
        <v>5737</v>
      </c>
      <c r="S19" s="23">
        <v>5737.2</v>
      </c>
      <c r="T19" s="23">
        <f t="shared" si="16"/>
        <v>100.00348614258323</v>
      </c>
      <c r="U19" s="23">
        <v>2300</v>
      </c>
      <c r="V19" s="23">
        <v>2300.2</v>
      </c>
      <c r="W19" s="23">
        <f t="shared" si="17"/>
        <v>100.0086956521739</v>
      </c>
      <c r="X19" s="23">
        <v>50</v>
      </c>
      <c r="Y19" s="23">
        <v>50</v>
      </c>
      <c r="Z19" s="23">
        <f t="shared" si="18"/>
        <v>100</v>
      </c>
      <c r="AA19" s="23"/>
      <c r="AB19" s="23">
        <v>0</v>
      </c>
      <c r="AC19" s="23" t="e">
        <f t="shared" si="19"/>
        <v>#DIV/0!</v>
      </c>
      <c r="AD19" s="23"/>
      <c r="AE19" s="23"/>
      <c r="AF19" s="23">
        <v>0</v>
      </c>
      <c r="AG19" s="23"/>
      <c r="AH19" s="23">
        <v>23347.2</v>
      </c>
      <c r="AI19" s="23">
        <v>23347.2</v>
      </c>
      <c r="AJ19" s="23"/>
      <c r="AK19" s="23"/>
      <c r="AL19" s="23">
        <v>0</v>
      </c>
      <c r="AM19" s="23">
        <v>0</v>
      </c>
      <c r="AN19" s="23"/>
      <c r="AO19" s="23"/>
      <c r="AP19" s="23"/>
      <c r="AQ19" s="23"/>
      <c r="AR19" s="23">
        <f t="shared" si="7"/>
        <v>1491.5</v>
      </c>
      <c r="AS19" s="23">
        <f t="shared" si="8"/>
        <v>1492.404</v>
      </c>
      <c r="AT19" s="23">
        <f t="shared" si="20"/>
        <v>100.0606101240362</v>
      </c>
      <c r="AU19" s="23">
        <v>1451.5</v>
      </c>
      <c r="AV19" s="23">
        <v>1452.404</v>
      </c>
      <c r="AW19" s="23">
        <v>0</v>
      </c>
      <c r="AX19" s="23">
        <v>0</v>
      </c>
      <c r="AY19" s="23">
        <v>0</v>
      </c>
      <c r="AZ19" s="23">
        <v>0</v>
      </c>
      <c r="BA19" s="23">
        <v>40</v>
      </c>
      <c r="BB19" s="23">
        <v>40</v>
      </c>
      <c r="BC19" s="23"/>
      <c r="BD19" s="23"/>
      <c r="BE19" s="23"/>
      <c r="BF19" s="23">
        <v>0</v>
      </c>
      <c r="BG19" s="23"/>
      <c r="BH19" s="23">
        <v>5</v>
      </c>
      <c r="BI19" s="23">
        <v>960</v>
      </c>
      <c r="BJ19" s="23">
        <v>987</v>
      </c>
      <c r="BK19" s="23"/>
      <c r="BL19" s="23"/>
      <c r="BM19" s="23"/>
      <c r="BN19" s="23">
        <v>0</v>
      </c>
      <c r="BO19" s="23"/>
      <c r="BP19" s="23">
        <v>0</v>
      </c>
      <c r="BQ19" s="23"/>
      <c r="BR19" s="23">
        <v>0</v>
      </c>
      <c r="BS19" s="23"/>
      <c r="BT19" s="23">
        <v>0</v>
      </c>
      <c r="BU19" s="23">
        <v>0</v>
      </c>
      <c r="BV19" s="23">
        <f t="shared" si="9"/>
        <v>33886.6</v>
      </c>
      <c r="BW19" s="23">
        <f t="shared" si="10"/>
        <v>33919.276</v>
      </c>
      <c r="BX19" s="23"/>
      <c r="BY19" s="23"/>
      <c r="BZ19" s="23"/>
      <c r="CA19" s="23">
        <v>0</v>
      </c>
      <c r="CB19" s="23"/>
      <c r="CC19" s="23"/>
      <c r="CD19" s="23"/>
      <c r="CE19" s="23"/>
      <c r="CF19" s="23"/>
      <c r="CG19" s="23"/>
      <c r="CH19" s="23">
        <v>0</v>
      </c>
      <c r="CI19" s="23">
        <v>0</v>
      </c>
      <c r="CJ19" s="23"/>
      <c r="CK19" s="23">
        <f t="shared" si="11"/>
        <v>0</v>
      </c>
      <c r="CL19" s="23">
        <f t="shared" si="12"/>
        <v>0</v>
      </c>
    </row>
    <row r="20" spans="1:90" s="12" customFormat="1" ht="21" customHeight="1">
      <c r="A20" s="21">
        <v>12</v>
      </c>
      <c r="B20" s="31" t="s">
        <v>80</v>
      </c>
      <c r="C20" s="23">
        <v>2530.9529</v>
      </c>
      <c r="D20" s="23">
        <v>2814.3</v>
      </c>
      <c r="E20" s="23">
        <v>3599.3529</v>
      </c>
      <c r="F20" s="23">
        <f t="shared" si="0"/>
        <v>23988.7</v>
      </c>
      <c r="G20" s="23">
        <f t="shared" si="1"/>
        <v>23270.091</v>
      </c>
      <c r="H20" s="23">
        <f t="shared" si="2"/>
        <v>97.00438539812495</v>
      </c>
      <c r="I20" s="23">
        <f t="shared" si="3"/>
        <v>6114.7</v>
      </c>
      <c r="J20" s="23">
        <f t="shared" si="4"/>
        <v>5399.8910000000005</v>
      </c>
      <c r="K20" s="23">
        <f t="shared" si="13"/>
        <v>88.30999067820173</v>
      </c>
      <c r="L20" s="23">
        <f t="shared" si="5"/>
        <v>2387.6</v>
      </c>
      <c r="M20" s="23">
        <f t="shared" si="6"/>
        <v>2246.612</v>
      </c>
      <c r="N20" s="23">
        <f t="shared" si="14"/>
        <v>94.09499078572627</v>
      </c>
      <c r="O20" s="23">
        <v>226.6</v>
      </c>
      <c r="P20" s="23">
        <v>93.112</v>
      </c>
      <c r="Q20" s="23">
        <f t="shared" si="15"/>
        <v>41.090909090909086</v>
      </c>
      <c r="R20" s="23">
        <v>2076.7000000000003</v>
      </c>
      <c r="S20" s="23">
        <v>1933.64</v>
      </c>
      <c r="T20" s="23">
        <f t="shared" si="16"/>
        <v>93.11118601627581</v>
      </c>
      <c r="U20" s="23">
        <v>2161</v>
      </c>
      <c r="V20" s="23">
        <v>2153.5</v>
      </c>
      <c r="W20" s="23">
        <f t="shared" si="17"/>
        <v>99.65293845441924</v>
      </c>
      <c r="X20" s="23">
        <v>173.7</v>
      </c>
      <c r="Y20" s="23">
        <v>55.615</v>
      </c>
      <c r="Z20" s="23">
        <f t="shared" si="18"/>
        <v>32.01784686240645</v>
      </c>
      <c r="AA20" s="23"/>
      <c r="AB20" s="23">
        <v>0</v>
      </c>
      <c r="AC20" s="23" t="e">
        <f t="shared" si="19"/>
        <v>#DIV/0!</v>
      </c>
      <c r="AD20" s="23"/>
      <c r="AE20" s="23"/>
      <c r="AF20" s="23">
        <v>0</v>
      </c>
      <c r="AG20" s="23"/>
      <c r="AH20" s="23">
        <v>17874</v>
      </c>
      <c r="AI20" s="23">
        <v>17874</v>
      </c>
      <c r="AJ20" s="23"/>
      <c r="AK20" s="23"/>
      <c r="AL20" s="23">
        <v>0</v>
      </c>
      <c r="AM20" s="23">
        <v>-3.8</v>
      </c>
      <c r="AN20" s="23"/>
      <c r="AO20" s="23"/>
      <c r="AP20" s="23"/>
      <c r="AQ20" s="23"/>
      <c r="AR20" s="23">
        <f t="shared" si="7"/>
        <v>1476.7</v>
      </c>
      <c r="AS20" s="23">
        <f t="shared" si="8"/>
        <v>1164.024</v>
      </c>
      <c r="AT20" s="23">
        <f t="shared" si="20"/>
        <v>78.82603101510122</v>
      </c>
      <c r="AU20" s="23">
        <v>1476.7</v>
      </c>
      <c r="AV20" s="23">
        <v>724.024</v>
      </c>
      <c r="AW20" s="23">
        <v>0</v>
      </c>
      <c r="AX20" s="23">
        <v>440</v>
      </c>
      <c r="AY20" s="23">
        <v>0</v>
      </c>
      <c r="AZ20" s="23">
        <v>0</v>
      </c>
      <c r="BA20" s="23">
        <v>0</v>
      </c>
      <c r="BB20" s="23">
        <v>0</v>
      </c>
      <c r="BC20" s="23"/>
      <c r="BD20" s="23"/>
      <c r="BE20" s="23"/>
      <c r="BF20" s="23">
        <v>0</v>
      </c>
      <c r="BG20" s="23"/>
      <c r="BH20" s="23">
        <v>0</v>
      </c>
      <c r="BI20" s="23"/>
      <c r="BJ20" s="23">
        <v>0</v>
      </c>
      <c r="BK20" s="23"/>
      <c r="BL20" s="23"/>
      <c r="BM20" s="23"/>
      <c r="BN20" s="23">
        <v>0</v>
      </c>
      <c r="BO20" s="23"/>
      <c r="BP20" s="23">
        <v>0</v>
      </c>
      <c r="BQ20" s="23"/>
      <c r="BR20" s="23">
        <v>0</v>
      </c>
      <c r="BS20" s="23"/>
      <c r="BT20" s="23">
        <v>0</v>
      </c>
      <c r="BU20" s="23">
        <v>0</v>
      </c>
      <c r="BV20" s="23">
        <f t="shared" si="9"/>
        <v>23988.7</v>
      </c>
      <c r="BW20" s="23">
        <f t="shared" si="10"/>
        <v>23270.091</v>
      </c>
      <c r="BX20" s="23"/>
      <c r="BY20" s="23"/>
      <c r="BZ20" s="23"/>
      <c r="CA20" s="23">
        <v>0</v>
      </c>
      <c r="CB20" s="23"/>
      <c r="CC20" s="23"/>
      <c r="CD20" s="23"/>
      <c r="CE20" s="23"/>
      <c r="CF20" s="23"/>
      <c r="CG20" s="23"/>
      <c r="CH20" s="23">
        <v>0</v>
      </c>
      <c r="CI20" s="23">
        <v>0</v>
      </c>
      <c r="CJ20" s="23"/>
      <c r="CK20" s="23">
        <f t="shared" si="11"/>
        <v>0</v>
      </c>
      <c r="CL20" s="23">
        <f t="shared" si="12"/>
        <v>0</v>
      </c>
    </row>
    <row r="21" spans="1:90" ht="21" customHeight="1">
      <c r="A21" s="21">
        <v>13</v>
      </c>
      <c r="B21" s="31" t="s">
        <v>81</v>
      </c>
      <c r="C21" s="23">
        <v>21387.9319</v>
      </c>
      <c r="D21" s="23">
        <v>10023.51</v>
      </c>
      <c r="E21" s="23">
        <v>14478.0959</v>
      </c>
      <c r="F21" s="23">
        <f t="shared" si="0"/>
        <v>45504</v>
      </c>
      <c r="G21" s="23">
        <f t="shared" si="1"/>
        <v>45103.092</v>
      </c>
      <c r="H21" s="23">
        <f t="shared" si="2"/>
        <v>99.11896097046413</v>
      </c>
      <c r="I21" s="23">
        <f t="shared" si="3"/>
        <v>11411.1</v>
      </c>
      <c r="J21" s="23">
        <f t="shared" si="4"/>
        <v>11010.192</v>
      </c>
      <c r="K21" s="23">
        <f t="shared" si="13"/>
        <v>96.4866840181928</v>
      </c>
      <c r="L21" s="23">
        <f t="shared" si="5"/>
        <v>7203.900000000001</v>
      </c>
      <c r="M21" s="23">
        <f t="shared" si="6"/>
        <v>6036.289</v>
      </c>
      <c r="N21" s="23">
        <f t="shared" si="14"/>
        <v>83.79195991060396</v>
      </c>
      <c r="O21" s="23">
        <v>42.6</v>
      </c>
      <c r="P21" s="23">
        <v>0.608</v>
      </c>
      <c r="Q21" s="23">
        <f t="shared" si="15"/>
        <v>1.4272300469483568</v>
      </c>
      <c r="R21" s="23">
        <v>3869.2</v>
      </c>
      <c r="S21" s="23">
        <v>4021.629</v>
      </c>
      <c r="T21" s="23">
        <f t="shared" si="16"/>
        <v>103.93954822702366</v>
      </c>
      <c r="U21" s="23">
        <v>7161.3</v>
      </c>
      <c r="V21" s="23">
        <v>6035.681</v>
      </c>
      <c r="W21" s="23">
        <f t="shared" si="17"/>
        <v>84.28191808749807</v>
      </c>
      <c r="X21" s="23">
        <v>48</v>
      </c>
      <c r="Y21" s="23">
        <v>32</v>
      </c>
      <c r="Z21" s="23">
        <f t="shared" si="18"/>
        <v>66.66666666666666</v>
      </c>
      <c r="AA21" s="23"/>
      <c r="AB21" s="23">
        <v>0</v>
      </c>
      <c r="AC21" s="23" t="e">
        <f t="shared" si="19"/>
        <v>#DIV/0!</v>
      </c>
      <c r="AD21" s="23"/>
      <c r="AE21" s="23"/>
      <c r="AF21" s="23">
        <v>0</v>
      </c>
      <c r="AG21" s="23"/>
      <c r="AH21" s="23">
        <v>34092.9</v>
      </c>
      <c r="AI21" s="23">
        <v>34092.9</v>
      </c>
      <c r="AJ21" s="23"/>
      <c r="AK21" s="23"/>
      <c r="AL21" s="23">
        <v>0</v>
      </c>
      <c r="AM21" s="23">
        <v>0</v>
      </c>
      <c r="AN21" s="23"/>
      <c r="AO21" s="23"/>
      <c r="AP21" s="23"/>
      <c r="AQ21" s="23"/>
      <c r="AR21" s="23">
        <f t="shared" si="7"/>
        <v>290</v>
      </c>
      <c r="AS21" s="23">
        <f t="shared" si="8"/>
        <v>290.274</v>
      </c>
      <c r="AT21" s="23">
        <f t="shared" si="20"/>
        <v>100.0944827586207</v>
      </c>
      <c r="AU21" s="23">
        <v>290</v>
      </c>
      <c r="AV21" s="23">
        <v>290.274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/>
      <c r="BD21" s="23"/>
      <c r="BE21" s="23"/>
      <c r="BF21" s="23">
        <v>0</v>
      </c>
      <c r="BG21" s="23"/>
      <c r="BH21" s="23">
        <v>0</v>
      </c>
      <c r="BI21" s="23"/>
      <c r="BJ21" s="23">
        <v>630</v>
      </c>
      <c r="BK21" s="23"/>
      <c r="BL21" s="23"/>
      <c r="BM21" s="23"/>
      <c r="BN21" s="23">
        <v>0</v>
      </c>
      <c r="BO21" s="23"/>
      <c r="BP21" s="23">
        <v>0</v>
      </c>
      <c r="BQ21" s="23"/>
      <c r="BR21" s="23">
        <v>0</v>
      </c>
      <c r="BS21" s="23"/>
      <c r="BT21" s="23">
        <v>0</v>
      </c>
      <c r="BU21" s="23">
        <v>0</v>
      </c>
      <c r="BV21" s="23">
        <f t="shared" si="9"/>
        <v>45504</v>
      </c>
      <c r="BW21" s="23">
        <f t="shared" si="10"/>
        <v>45103.092</v>
      </c>
      <c r="BX21" s="23"/>
      <c r="BY21" s="23"/>
      <c r="BZ21" s="23"/>
      <c r="CA21" s="23">
        <v>0</v>
      </c>
      <c r="CB21" s="23"/>
      <c r="CC21" s="23"/>
      <c r="CD21" s="23"/>
      <c r="CE21" s="23"/>
      <c r="CF21" s="23"/>
      <c r="CG21" s="23"/>
      <c r="CH21" s="23">
        <v>0</v>
      </c>
      <c r="CI21" s="23">
        <v>0</v>
      </c>
      <c r="CJ21" s="23"/>
      <c r="CK21" s="23">
        <f t="shared" si="11"/>
        <v>0</v>
      </c>
      <c r="CL21" s="23">
        <f t="shared" si="12"/>
        <v>0</v>
      </c>
    </row>
    <row r="22" spans="1:90" ht="21" customHeight="1">
      <c r="A22" s="21">
        <v>14</v>
      </c>
      <c r="B22" s="32" t="s">
        <v>82</v>
      </c>
      <c r="C22" s="23">
        <v>2313.853</v>
      </c>
      <c r="D22" s="23">
        <v>2263.448</v>
      </c>
      <c r="E22" s="23">
        <v>2.831000000000131</v>
      </c>
      <c r="F22" s="23">
        <f t="shared" si="0"/>
        <v>48244.35444254546</v>
      </c>
      <c r="G22" s="23">
        <f t="shared" si="1"/>
        <v>47569.133</v>
      </c>
      <c r="H22" s="23">
        <f t="shared" si="2"/>
        <v>98.60041356061757</v>
      </c>
      <c r="I22" s="23">
        <f t="shared" si="3"/>
        <v>11512.8</v>
      </c>
      <c r="J22" s="23">
        <f t="shared" si="4"/>
        <v>11326.233</v>
      </c>
      <c r="K22" s="23">
        <f t="shared" si="13"/>
        <v>98.37948196789661</v>
      </c>
      <c r="L22" s="23">
        <f t="shared" si="5"/>
        <v>4775.3</v>
      </c>
      <c r="M22" s="23">
        <f t="shared" si="6"/>
        <v>4845.473</v>
      </c>
      <c r="N22" s="23">
        <f t="shared" si="14"/>
        <v>101.4694992984734</v>
      </c>
      <c r="O22" s="23">
        <v>124.5</v>
      </c>
      <c r="P22" s="23">
        <v>126.173</v>
      </c>
      <c r="Q22" s="23">
        <f t="shared" si="15"/>
        <v>101.3437751004016</v>
      </c>
      <c r="R22" s="23">
        <v>3327.5</v>
      </c>
      <c r="S22" s="23">
        <v>3370.742</v>
      </c>
      <c r="T22" s="23">
        <f t="shared" si="16"/>
        <v>101.29953418482344</v>
      </c>
      <c r="U22" s="23">
        <v>4650.8</v>
      </c>
      <c r="V22" s="23">
        <v>4719.3</v>
      </c>
      <c r="W22" s="23">
        <f t="shared" si="17"/>
        <v>101.4728648834609</v>
      </c>
      <c r="X22" s="23">
        <v>590</v>
      </c>
      <c r="Y22" s="23">
        <v>520</v>
      </c>
      <c r="Z22" s="23">
        <f t="shared" si="18"/>
        <v>88.13559322033898</v>
      </c>
      <c r="AA22" s="23"/>
      <c r="AB22" s="23">
        <v>0</v>
      </c>
      <c r="AC22" s="23" t="e">
        <f t="shared" si="19"/>
        <v>#DIV/0!</v>
      </c>
      <c r="AD22" s="23"/>
      <c r="AE22" s="23"/>
      <c r="AF22" s="23">
        <v>0</v>
      </c>
      <c r="AG22" s="23"/>
      <c r="AH22" s="23">
        <v>36731.55444254546</v>
      </c>
      <c r="AI22" s="23">
        <v>36731.6</v>
      </c>
      <c r="AJ22" s="23"/>
      <c r="AK22" s="23"/>
      <c r="AL22" s="23">
        <v>0</v>
      </c>
      <c r="AM22" s="23">
        <v>-488.7</v>
      </c>
      <c r="AN22" s="23"/>
      <c r="AO22" s="23"/>
      <c r="AP22" s="23"/>
      <c r="AQ22" s="23"/>
      <c r="AR22" s="23">
        <f t="shared" si="7"/>
        <v>1170</v>
      </c>
      <c r="AS22" s="23">
        <f t="shared" si="8"/>
        <v>1170</v>
      </c>
      <c r="AT22" s="23">
        <f t="shared" si="20"/>
        <v>100</v>
      </c>
      <c r="AU22" s="23">
        <v>1170</v>
      </c>
      <c r="AV22" s="23">
        <v>1170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/>
      <c r="BD22" s="23"/>
      <c r="BE22" s="23"/>
      <c r="BF22" s="23">
        <v>0</v>
      </c>
      <c r="BG22" s="23"/>
      <c r="BH22" s="23">
        <v>0</v>
      </c>
      <c r="BI22" s="23">
        <v>1650</v>
      </c>
      <c r="BJ22" s="23">
        <v>1420.018</v>
      </c>
      <c r="BK22" s="23"/>
      <c r="BL22" s="23"/>
      <c r="BM22" s="23"/>
      <c r="BN22" s="23">
        <v>0</v>
      </c>
      <c r="BO22" s="23"/>
      <c r="BP22" s="23">
        <v>0</v>
      </c>
      <c r="BQ22" s="23"/>
      <c r="BR22" s="23">
        <v>0</v>
      </c>
      <c r="BS22" s="23"/>
      <c r="BT22" s="23">
        <v>0</v>
      </c>
      <c r="BU22" s="23">
        <v>0</v>
      </c>
      <c r="BV22" s="23">
        <f t="shared" si="9"/>
        <v>48244.35444254546</v>
      </c>
      <c r="BW22" s="23">
        <f t="shared" si="10"/>
        <v>47569.133</v>
      </c>
      <c r="BX22" s="23"/>
      <c r="BY22" s="23"/>
      <c r="BZ22" s="23"/>
      <c r="CA22" s="23">
        <v>0</v>
      </c>
      <c r="CB22" s="23"/>
      <c r="CC22" s="23"/>
      <c r="CD22" s="23"/>
      <c r="CE22" s="23"/>
      <c r="CF22" s="23"/>
      <c r="CG22" s="23"/>
      <c r="CH22" s="23">
        <v>0</v>
      </c>
      <c r="CI22" s="23">
        <v>0</v>
      </c>
      <c r="CJ22" s="23"/>
      <c r="CK22" s="23">
        <f t="shared" si="11"/>
        <v>0</v>
      </c>
      <c r="CL22" s="23">
        <f t="shared" si="12"/>
        <v>0</v>
      </c>
    </row>
    <row r="23" spans="1:90" ht="21" customHeight="1">
      <c r="A23" s="21">
        <v>15</v>
      </c>
      <c r="B23" s="32" t="s">
        <v>83</v>
      </c>
      <c r="C23" s="23">
        <v>36.037</v>
      </c>
      <c r="D23" s="23">
        <v>4463.8113</v>
      </c>
      <c r="E23" s="23">
        <v>118.81999999999996</v>
      </c>
      <c r="F23" s="23">
        <f t="shared" si="0"/>
        <v>41929.117452810606</v>
      </c>
      <c r="G23" s="23">
        <f t="shared" si="1"/>
        <v>42064.023</v>
      </c>
      <c r="H23" s="23">
        <f t="shared" si="2"/>
        <v>100.32174668913846</v>
      </c>
      <c r="I23" s="23">
        <f t="shared" si="3"/>
        <v>10057.4</v>
      </c>
      <c r="J23" s="23">
        <f t="shared" si="4"/>
        <v>10250.123</v>
      </c>
      <c r="K23" s="23">
        <f t="shared" si="13"/>
        <v>101.91623083500704</v>
      </c>
      <c r="L23" s="23">
        <f t="shared" si="5"/>
        <v>3688.2</v>
      </c>
      <c r="M23" s="23">
        <f t="shared" si="6"/>
        <v>3782.645</v>
      </c>
      <c r="N23" s="23">
        <f t="shared" si="14"/>
        <v>102.56073423350145</v>
      </c>
      <c r="O23" s="23">
        <v>8.2</v>
      </c>
      <c r="P23" s="23">
        <v>9.355</v>
      </c>
      <c r="Q23" s="23">
        <f t="shared" si="15"/>
        <v>114.08536585365856</v>
      </c>
      <c r="R23" s="23">
        <v>2900</v>
      </c>
      <c r="S23" s="23">
        <v>2927.978</v>
      </c>
      <c r="T23" s="23">
        <f t="shared" si="16"/>
        <v>100.96475862068965</v>
      </c>
      <c r="U23" s="23">
        <v>3680</v>
      </c>
      <c r="V23" s="23">
        <v>3773.29</v>
      </c>
      <c r="W23" s="23">
        <f t="shared" si="17"/>
        <v>102.53505434782608</v>
      </c>
      <c r="X23" s="23">
        <v>88</v>
      </c>
      <c r="Y23" s="23">
        <v>129</v>
      </c>
      <c r="Z23" s="23">
        <f t="shared" si="18"/>
        <v>146.5909090909091</v>
      </c>
      <c r="AA23" s="23"/>
      <c r="AB23" s="23">
        <v>0</v>
      </c>
      <c r="AC23" s="23" t="e">
        <f t="shared" si="19"/>
        <v>#DIV/0!</v>
      </c>
      <c r="AD23" s="23"/>
      <c r="AE23" s="23"/>
      <c r="AF23" s="23">
        <v>0</v>
      </c>
      <c r="AG23" s="23"/>
      <c r="AH23" s="23">
        <v>31871.71745281061</v>
      </c>
      <c r="AI23" s="23">
        <v>31871.7</v>
      </c>
      <c r="AJ23" s="23"/>
      <c r="AK23" s="23"/>
      <c r="AL23" s="23">
        <v>0</v>
      </c>
      <c r="AM23" s="23">
        <v>-57.8</v>
      </c>
      <c r="AN23" s="23"/>
      <c r="AO23" s="23"/>
      <c r="AP23" s="23"/>
      <c r="AQ23" s="23"/>
      <c r="AR23" s="23">
        <f t="shared" si="7"/>
        <v>2781.2</v>
      </c>
      <c r="AS23" s="23">
        <f t="shared" si="8"/>
        <v>2710.5</v>
      </c>
      <c r="AT23" s="23">
        <f t="shared" si="20"/>
        <v>97.45793182798792</v>
      </c>
      <c r="AU23" s="23">
        <v>2273.2</v>
      </c>
      <c r="AV23" s="23">
        <v>2190.5</v>
      </c>
      <c r="AW23" s="23">
        <v>0</v>
      </c>
      <c r="AX23" s="23">
        <v>0</v>
      </c>
      <c r="AY23" s="23">
        <v>0</v>
      </c>
      <c r="AZ23" s="23">
        <v>0</v>
      </c>
      <c r="BA23" s="23">
        <v>508</v>
      </c>
      <c r="BB23" s="23">
        <v>520</v>
      </c>
      <c r="BC23" s="23"/>
      <c r="BD23" s="23"/>
      <c r="BE23" s="23"/>
      <c r="BF23" s="23">
        <v>0</v>
      </c>
      <c r="BG23" s="23"/>
      <c r="BH23" s="23">
        <v>0</v>
      </c>
      <c r="BI23" s="23"/>
      <c r="BJ23" s="23">
        <v>0</v>
      </c>
      <c r="BK23" s="23"/>
      <c r="BL23" s="23"/>
      <c r="BM23" s="23"/>
      <c r="BN23" s="23">
        <v>0</v>
      </c>
      <c r="BO23" s="23"/>
      <c r="BP23" s="23">
        <v>0</v>
      </c>
      <c r="BQ23" s="23"/>
      <c r="BR23" s="23">
        <v>0</v>
      </c>
      <c r="BS23" s="23">
        <v>600</v>
      </c>
      <c r="BT23" s="23">
        <v>700</v>
      </c>
      <c r="BU23" s="23">
        <v>0</v>
      </c>
      <c r="BV23" s="23">
        <f t="shared" si="9"/>
        <v>41929.117452810606</v>
      </c>
      <c r="BW23" s="23">
        <f t="shared" si="10"/>
        <v>42064.023</v>
      </c>
      <c r="BX23" s="23"/>
      <c r="BY23" s="23"/>
      <c r="BZ23" s="23"/>
      <c r="CA23" s="23">
        <v>0</v>
      </c>
      <c r="CB23" s="23"/>
      <c r="CC23" s="23"/>
      <c r="CD23" s="23"/>
      <c r="CE23" s="23"/>
      <c r="CF23" s="23"/>
      <c r="CG23" s="23"/>
      <c r="CH23" s="23">
        <v>0</v>
      </c>
      <c r="CI23" s="23">
        <v>0</v>
      </c>
      <c r="CJ23" s="23"/>
      <c r="CK23" s="23">
        <f t="shared" si="11"/>
        <v>0</v>
      </c>
      <c r="CL23" s="23">
        <f t="shared" si="12"/>
        <v>0</v>
      </c>
    </row>
    <row r="24" spans="1:90" ht="21" customHeight="1">
      <c r="A24" s="21">
        <v>16</v>
      </c>
      <c r="B24" s="32" t="s">
        <v>84</v>
      </c>
      <c r="C24" s="23">
        <v>3968.6092</v>
      </c>
      <c r="D24" s="23">
        <v>23930.508</v>
      </c>
      <c r="E24" s="23">
        <v>6282.714199999997</v>
      </c>
      <c r="F24" s="23">
        <f t="shared" si="0"/>
        <v>489298.6999999999</v>
      </c>
      <c r="G24" s="23">
        <f t="shared" si="1"/>
        <v>501147.6072</v>
      </c>
      <c r="H24" s="23">
        <f t="shared" si="2"/>
        <v>102.42161019434552</v>
      </c>
      <c r="I24" s="23">
        <f t="shared" si="3"/>
        <v>128705.4</v>
      </c>
      <c r="J24" s="23">
        <f t="shared" si="4"/>
        <v>141562.7022</v>
      </c>
      <c r="K24" s="23">
        <f t="shared" si="13"/>
        <v>109.98971465066734</v>
      </c>
      <c r="L24" s="23">
        <f t="shared" si="5"/>
        <v>54039.3</v>
      </c>
      <c r="M24" s="23">
        <f t="shared" si="6"/>
        <v>65239.8082</v>
      </c>
      <c r="N24" s="23">
        <f t="shared" si="14"/>
        <v>120.7265974947862</v>
      </c>
      <c r="O24" s="23">
        <v>10944.8</v>
      </c>
      <c r="P24" s="23">
        <v>4717.8482</v>
      </c>
      <c r="Q24" s="23">
        <f t="shared" si="15"/>
        <v>43.10584204371026</v>
      </c>
      <c r="R24" s="23">
        <v>3847.6</v>
      </c>
      <c r="S24" s="23">
        <v>4694.77</v>
      </c>
      <c r="T24" s="23">
        <f t="shared" si="16"/>
        <v>122.01814117891674</v>
      </c>
      <c r="U24" s="23">
        <v>43094.5</v>
      </c>
      <c r="V24" s="23">
        <v>60521.96</v>
      </c>
      <c r="W24" s="23">
        <f t="shared" si="17"/>
        <v>140.44010256529256</v>
      </c>
      <c r="X24" s="23">
        <v>10757</v>
      </c>
      <c r="Y24" s="23">
        <v>10978.563</v>
      </c>
      <c r="Z24" s="23">
        <f t="shared" si="18"/>
        <v>102.05970995630753</v>
      </c>
      <c r="AA24" s="23">
        <v>6800</v>
      </c>
      <c r="AB24" s="23">
        <v>6751.3</v>
      </c>
      <c r="AC24" s="23">
        <f t="shared" si="19"/>
        <v>99.28382352941176</v>
      </c>
      <c r="AD24" s="23"/>
      <c r="AE24" s="23"/>
      <c r="AF24" s="23">
        <v>0</v>
      </c>
      <c r="AG24" s="23"/>
      <c r="AH24" s="23">
        <v>355236.2</v>
      </c>
      <c r="AI24" s="23">
        <v>355236.2</v>
      </c>
      <c r="AJ24" s="23"/>
      <c r="AK24" s="23"/>
      <c r="AL24" s="23">
        <v>0</v>
      </c>
      <c r="AM24" s="23">
        <v>-1000</v>
      </c>
      <c r="AN24" s="23"/>
      <c r="AO24" s="23"/>
      <c r="AP24" s="23"/>
      <c r="AQ24" s="23"/>
      <c r="AR24" s="23">
        <f t="shared" si="7"/>
        <v>8007.400000000001</v>
      </c>
      <c r="AS24" s="23">
        <f t="shared" si="8"/>
        <v>7643.498</v>
      </c>
      <c r="AT24" s="23">
        <f t="shared" si="20"/>
        <v>95.4554287284262</v>
      </c>
      <c r="AU24" s="23">
        <v>4193.6</v>
      </c>
      <c r="AV24" s="23">
        <v>3779.538</v>
      </c>
      <c r="AW24" s="23">
        <v>0</v>
      </c>
      <c r="AX24" s="23">
        <v>0</v>
      </c>
      <c r="AY24" s="23">
        <v>0</v>
      </c>
      <c r="AZ24" s="23">
        <v>0</v>
      </c>
      <c r="BA24" s="23">
        <v>3813.8</v>
      </c>
      <c r="BB24" s="23">
        <v>3863.96</v>
      </c>
      <c r="BC24" s="23"/>
      <c r="BD24" s="23"/>
      <c r="BE24" s="23">
        <v>5357.1</v>
      </c>
      <c r="BF24" s="23">
        <v>5348.705</v>
      </c>
      <c r="BG24" s="23"/>
      <c r="BH24" s="23">
        <v>0</v>
      </c>
      <c r="BI24" s="23">
        <v>45104.1</v>
      </c>
      <c r="BJ24" s="23">
        <v>45754.763</v>
      </c>
      <c r="BK24" s="23">
        <v>14000</v>
      </c>
      <c r="BL24" s="23">
        <v>14782.5</v>
      </c>
      <c r="BM24" s="23">
        <v>0</v>
      </c>
      <c r="BN24" s="23">
        <v>0</v>
      </c>
      <c r="BO24" s="23">
        <v>150</v>
      </c>
      <c r="BP24" s="23">
        <v>500</v>
      </c>
      <c r="BQ24" s="23"/>
      <c r="BR24" s="23">
        <v>0</v>
      </c>
      <c r="BS24" s="23"/>
      <c r="BT24" s="23">
        <v>0</v>
      </c>
      <c r="BU24" s="23">
        <v>0</v>
      </c>
      <c r="BV24" s="23">
        <f t="shared" si="9"/>
        <v>489298.6999999999</v>
      </c>
      <c r="BW24" s="23">
        <f t="shared" si="10"/>
        <v>501147.6072</v>
      </c>
      <c r="BX24" s="23"/>
      <c r="BY24" s="23"/>
      <c r="BZ24" s="23"/>
      <c r="CA24" s="23">
        <v>0</v>
      </c>
      <c r="CB24" s="23"/>
      <c r="CC24" s="23"/>
      <c r="CD24" s="23"/>
      <c r="CE24" s="23"/>
      <c r="CF24" s="23"/>
      <c r="CG24" s="23"/>
      <c r="CH24" s="23">
        <v>4000</v>
      </c>
      <c r="CI24" s="23">
        <v>4000</v>
      </c>
      <c r="CJ24" s="23"/>
      <c r="CK24" s="23">
        <f t="shared" si="11"/>
        <v>4000</v>
      </c>
      <c r="CL24" s="23">
        <f t="shared" si="12"/>
        <v>4000</v>
      </c>
    </row>
    <row r="25" spans="1:90" ht="21" customHeight="1">
      <c r="A25" s="21">
        <v>17</v>
      </c>
      <c r="B25" s="32" t="s">
        <v>85</v>
      </c>
      <c r="C25" s="23">
        <v>2773.74</v>
      </c>
      <c r="D25" s="23">
        <v>1375.912</v>
      </c>
      <c r="E25" s="23">
        <v>0</v>
      </c>
      <c r="F25" s="23">
        <f t="shared" si="0"/>
        <v>29066.4</v>
      </c>
      <c r="G25" s="23">
        <f t="shared" si="1"/>
        <v>28782.6</v>
      </c>
      <c r="H25" s="23">
        <f t="shared" si="2"/>
        <v>99.0236148955495</v>
      </c>
      <c r="I25" s="23">
        <f t="shared" si="3"/>
        <v>6690.799999999999</v>
      </c>
      <c r="J25" s="23">
        <f t="shared" si="4"/>
        <v>6407</v>
      </c>
      <c r="K25" s="23">
        <f t="shared" si="13"/>
        <v>95.75835475578407</v>
      </c>
      <c r="L25" s="23">
        <f t="shared" si="5"/>
        <v>3633.9</v>
      </c>
      <c r="M25" s="23">
        <f t="shared" si="6"/>
        <v>3466</v>
      </c>
      <c r="N25" s="23">
        <f t="shared" si="14"/>
        <v>95.37961969234155</v>
      </c>
      <c r="O25" s="23">
        <v>0</v>
      </c>
      <c r="P25" s="23">
        <v>0</v>
      </c>
      <c r="Q25" s="23" t="e">
        <f t="shared" si="15"/>
        <v>#DIV/0!</v>
      </c>
      <c r="R25" s="23">
        <v>2400</v>
      </c>
      <c r="S25" s="23">
        <v>2167</v>
      </c>
      <c r="T25" s="23">
        <f t="shared" si="16"/>
        <v>90.29166666666667</v>
      </c>
      <c r="U25" s="23">
        <v>3633.9</v>
      </c>
      <c r="V25" s="23">
        <v>3466</v>
      </c>
      <c r="W25" s="23">
        <f t="shared" si="17"/>
        <v>95.37961969234155</v>
      </c>
      <c r="X25" s="23">
        <v>120</v>
      </c>
      <c r="Y25" s="23">
        <v>0</v>
      </c>
      <c r="Z25" s="23">
        <f t="shared" si="18"/>
        <v>0</v>
      </c>
      <c r="AA25" s="23"/>
      <c r="AB25" s="23">
        <v>0</v>
      </c>
      <c r="AC25" s="23" t="e">
        <f t="shared" si="19"/>
        <v>#DIV/0!</v>
      </c>
      <c r="AD25" s="23"/>
      <c r="AE25" s="23"/>
      <c r="AF25" s="23">
        <v>0</v>
      </c>
      <c r="AG25" s="23"/>
      <c r="AH25" s="23">
        <v>22375.6</v>
      </c>
      <c r="AI25" s="23">
        <v>22375.6</v>
      </c>
      <c r="AJ25" s="23"/>
      <c r="AK25" s="23"/>
      <c r="AL25" s="23">
        <v>0</v>
      </c>
      <c r="AM25" s="23">
        <v>0</v>
      </c>
      <c r="AN25" s="23"/>
      <c r="AO25" s="23"/>
      <c r="AP25" s="23"/>
      <c r="AQ25" s="23"/>
      <c r="AR25" s="23">
        <f t="shared" si="7"/>
        <v>536.9</v>
      </c>
      <c r="AS25" s="23">
        <f t="shared" si="8"/>
        <v>324</v>
      </c>
      <c r="AT25" s="23">
        <f t="shared" si="20"/>
        <v>60.34643322778916</v>
      </c>
      <c r="AU25" s="23">
        <v>536.9</v>
      </c>
      <c r="AV25" s="23">
        <v>324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/>
      <c r="BD25" s="23"/>
      <c r="BE25" s="23"/>
      <c r="BF25" s="23">
        <v>0</v>
      </c>
      <c r="BG25" s="23"/>
      <c r="BH25" s="23">
        <v>0</v>
      </c>
      <c r="BI25" s="23"/>
      <c r="BJ25" s="23">
        <v>0</v>
      </c>
      <c r="BK25" s="23"/>
      <c r="BL25" s="23"/>
      <c r="BM25" s="23"/>
      <c r="BN25" s="23">
        <v>0</v>
      </c>
      <c r="BO25" s="23"/>
      <c r="BP25" s="23">
        <v>0</v>
      </c>
      <c r="BQ25" s="23"/>
      <c r="BR25" s="23">
        <v>0</v>
      </c>
      <c r="BS25" s="23"/>
      <c r="BT25" s="23">
        <v>450</v>
      </c>
      <c r="BU25" s="23">
        <v>0</v>
      </c>
      <c r="BV25" s="23">
        <f t="shared" si="9"/>
        <v>29066.4</v>
      </c>
      <c r="BW25" s="23">
        <f t="shared" si="10"/>
        <v>28782.6</v>
      </c>
      <c r="BX25" s="23"/>
      <c r="BY25" s="23"/>
      <c r="BZ25" s="23"/>
      <c r="CA25" s="23">
        <v>0</v>
      </c>
      <c r="CB25" s="23"/>
      <c r="CC25" s="23"/>
      <c r="CD25" s="23"/>
      <c r="CE25" s="23"/>
      <c r="CF25" s="23"/>
      <c r="CG25" s="23"/>
      <c r="CH25" s="23">
        <v>700</v>
      </c>
      <c r="CI25" s="23">
        <v>700</v>
      </c>
      <c r="CJ25" s="23"/>
      <c r="CK25" s="23">
        <f t="shared" si="11"/>
        <v>700</v>
      </c>
      <c r="CL25" s="23">
        <f t="shared" si="12"/>
        <v>700</v>
      </c>
    </row>
    <row r="26" spans="1:90" ht="21" customHeight="1">
      <c r="A26" s="21">
        <v>18</v>
      </c>
      <c r="B26" s="32" t="s">
        <v>86</v>
      </c>
      <c r="C26" s="23">
        <v>100.048</v>
      </c>
      <c r="D26" s="23">
        <v>276.274</v>
      </c>
      <c r="E26" s="23">
        <v>0</v>
      </c>
      <c r="F26" s="23">
        <f t="shared" si="0"/>
        <v>18573.2</v>
      </c>
      <c r="G26" s="23">
        <f t="shared" si="1"/>
        <v>18450.878000000004</v>
      </c>
      <c r="H26" s="23">
        <f t="shared" si="2"/>
        <v>99.34140589666833</v>
      </c>
      <c r="I26" s="23">
        <f t="shared" si="3"/>
        <v>4503.7</v>
      </c>
      <c r="J26" s="23">
        <f t="shared" si="4"/>
        <v>4403.478</v>
      </c>
      <c r="K26" s="23">
        <f t="shared" si="13"/>
        <v>97.77467415680441</v>
      </c>
      <c r="L26" s="23">
        <f t="shared" si="5"/>
        <v>2344.7</v>
      </c>
      <c r="M26" s="23">
        <f t="shared" si="6"/>
        <v>2444.4</v>
      </c>
      <c r="N26" s="23">
        <f t="shared" si="14"/>
        <v>104.25214313131745</v>
      </c>
      <c r="O26" s="23">
        <v>4</v>
      </c>
      <c r="P26" s="23">
        <v>215.75</v>
      </c>
      <c r="Q26" s="23">
        <f t="shared" si="15"/>
        <v>5393.75</v>
      </c>
      <c r="R26" s="23">
        <v>1760.2</v>
      </c>
      <c r="S26" s="23">
        <v>1560.235</v>
      </c>
      <c r="T26" s="23">
        <f t="shared" si="16"/>
        <v>88.63964322236109</v>
      </c>
      <c r="U26" s="23">
        <v>2340.7</v>
      </c>
      <c r="V26" s="23">
        <v>2228.65</v>
      </c>
      <c r="W26" s="23">
        <f t="shared" si="17"/>
        <v>95.21297047891657</v>
      </c>
      <c r="X26" s="23">
        <v>88</v>
      </c>
      <c r="Y26" s="23">
        <v>88</v>
      </c>
      <c r="Z26" s="23">
        <f t="shared" si="18"/>
        <v>100</v>
      </c>
      <c r="AA26" s="23"/>
      <c r="AB26" s="23">
        <v>0</v>
      </c>
      <c r="AC26" s="23" t="e">
        <f t="shared" si="19"/>
        <v>#DIV/0!</v>
      </c>
      <c r="AD26" s="23"/>
      <c r="AE26" s="23"/>
      <c r="AF26" s="23">
        <v>0</v>
      </c>
      <c r="AG26" s="23"/>
      <c r="AH26" s="23">
        <v>14069.5</v>
      </c>
      <c r="AI26" s="23">
        <v>14069.5</v>
      </c>
      <c r="AJ26" s="23"/>
      <c r="AK26" s="23"/>
      <c r="AL26" s="23">
        <v>0</v>
      </c>
      <c r="AM26" s="23">
        <v>-22.1</v>
      </c>
      <c r="AN26" s="23"/>
      <c r="AO26" s="23"/>
      <c r="AP26" s="23"/>
      <c r="AQ26" s="23"/>
      <c r="AR26" s="23">
        <f t="shared" si="7"/>
        <v>238.5</v>
      </c>
      <c r="AS26" s="23">
        <f t="shared" si="8"/>
        <v>238.5</v>
      </c>
      <c r="AT26" s="23">
        <f t="shared" si="20"/>
        <v>100</v>
      </c>
      <c r="AU26" s="23">
        <v>238.5</v>
      </c>
      <c r="AV26" s="23">
        <v>238.5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/>
      <c r="BD26" s="23"/>
      <c r="BE26" s="23"/>
      <c r="BF26" s="23">
        <v>0</v>
      </c>
      <c r="BG26" s="23"/>
      <c r="BH26" s="23">
        <v>0</v>
      </c>
      <c r="BI26" s="23"/>
      <c r="BJ26" s="23">
        <v>0</v>
      </c>
      <c r="BK26" s="23"/>
      <c r="BL26" s="23"/>
      <c r="BM26" s="23"/>
      <c r="BN26" s="23">
        <v>0</v>
      </c>
      <c r="BO26" s="23"/>
      <c r="BP26" s="23">
        <v>0</v>
      </c>
      <c r="BQ26" s="23"/>
      <c r="BR26" s="23">
        <v>0</v>
      </c>
      <c r="BS26" s="23">
        <v>72.3</v>
      </c>
      <c r="BT26" s="23">
        <v>72.343</v>
      </c>
      <c r="BU26" s="23">
        <v>0</v>
      </c>
      <c r="BV26" s="23">
        <f t="shared" si="9"/>
        <v>18573.2</v>
      </c>
      <c r="BW26" s="23">
        <f t="shared" si="10"/>
        <v>18450.878000000004</v>
      </c>
      <c r="BX26" s="23"/>
      <c r="BY26" s="23"/>
      <c r="BZ26" s="23"/>
      <c r="CA26" s="23">
        <v>0</v>
      </c>
      <c r="CB26" s="23"/>
      <c r="CC26" s="23"/>
      <c r="CD26" s="23"/>
      <c r="CE26" s="23"/>
      <c r="CF26" s="23"/>
      <c r="CG26" s="23"/>
      <c r="CH26" s="23">
        <v>0</v>
      </c>
      <c r="CI26" s="23">
        <v>0</v>
      </c>
      <c r="CJ26" s="23"/>
      <c r="CK26" s="23">
        <f t="shared" si="11"/>
        <v>0</v>
      </c>
      <c r="CL26" s="23">
        <f t="shared" si="12"/>
        <v>0</v>
      </c>
    </row>
    <row r="27" spans="1:90" ht="21" customHeight="1">
      <c r="A27" s="21">
        <v>19</v>
      </c>
      <c r="B27" s="32" t="s">
        <v>87</v>
      </c>
      <c r="C27" s="23">
        <v>0</v>
      </c>
      <c r="D27" s="23">
        <v>1305.362</v>
      </c>
      <c r="E27" s="23">
        <v>1</v>
      </c>
      <c r="F27" s="23">
        <f t="shared" si="0"/>
        <v>35634.226600679984</v>
      </c>
      <c r="G27" s="23">
        <f t="shared" si="1"/>
        <v>35078.292</v>
      </c>
      <c r="H27" s="23">
        <f t="shared" si="2"/>
        <v>98.4398858801965</v>
      </c>
      <c r="I27" s="23">
        <f t="shared" si="3"/>
        <v>7444.3</v>
      </c>
      <c r="J27" s="23">
        <f t="shared" si="4"/>
        <v>6909.792000000001</v>
      </c>
      <c r="K27" s="23">
        <f t="shared" si="13"/>
        <v>92.8199024757197</v>
      </c>
      <c r="L27" s="23">
        <f t="shared" si="5"/>
        <v>3173.6</v>
      </c>
      <c r="M27" s="23">
        <f t="shared" si="6"/>
        <v>2906.15</v>
      </c>
      <c r="N27" s="23">
        <f t="shared" si="14"/>
        <v>91.57266196117973</v>
      </c>
      <c r="O27" s="23">
        <v>23.599999999999998</v>
      </c>
      <c r="P27" s="23">
        <v>0</v>
      </c>
      <c r="Q27" s="23">
        <f t="shared" si="15"/>
        <v>0</v>
      </c>
      <c r="R27" s="23">
        <v>2000</v>
      </c>
      <c r="S27" s="23">
        <v>2007.892</v>
      </c>
      <c r="T27" s="23">
        <f t="shared" si="16"/>
        <v>100.3946</v>
      </c>
      <c r="U27" s="23">
        <v>3150</v>
      </c>
      <c r="V27" s="23">
        <v>2906.15</v>
      </c>
      <c r="W27" s="23">
        <f t="shared" si="17"/>
        <v>92.25873015873016</v>
      </c>
      <c r="X27" s="23">
        <v>64</v>
      </c>
      <c r="Y27" s="23">
        <v>80</v>
      </c>
      <c r="Z27" s="23">
        <f t="shared" si="18"/>
        <v>125</v>
      </c>
      <c r="AA27" s="23"/>
      <c r="AB27" s="23">
        <v>0</v>
      </c>
      <c r="AC27" s="23" t="e">
        <f t="shared" si="19"/>
        <v>#DIV/0!</v>
      </c>
      <c r="AD27" s="23"/>
      <c r="AE27" s="23"/>
      <c r="AF27" s="23">
        <v>0</v>
      </c>
      <c r="AG27" s="23"/>
      <c r="AH27" s="23">
        <v>28189.926600679988</v>
      </c>
      <c r="AI27" s="23">
        <v>28189.9</v>
      </c>
      <c r="AJ27" s="23"/>
      <c r="AK27" s="23"/>
      <c r="AL27" s="23">
        <v>0</v>
      </c>
      <c r="AM27" s="23">
        <v>-21.4</v>
      </c>
      <c r="AN27" s="23"/>
      <c r="AO27" s="23"/>
      <c r="AP27" s="23"/>
      <c r="AQ27" s="23"/>
      <c r="AR27" s="23">
        <f t="shared" si="7"/>
        <v>1816.7</v>
      </c>
      <c r="AS27" s="23">
        <f t="shared" si="8"/>
        <v>1505.15</v>
      </c>
      <c r="AT27" s="23">
        <f t="shared" si="20"/>
        <v>82.85077338030496</v>
      </c>
      <c r="AU27" s="23">
        <v>1008.2</v>
      </c>
      <c r="AV27" s="23">
        <v>1493.15</v>
      </c>
      <c r="AW27" s="23">
        <v>758.5</v>
      </c>
      <c r="AX27" s="23">
        <v>0</v>
      </c>
      <c r="AY27" s="23">
        <v>0</v>
      </c>
      <c r="AZ27" s="23">
        <v>0</v>
      </c>
      <c r="BA27" s="23">
        <v>50</v>
      </c>
      <c r="BB27" s="23">
        <v>12</v>
      </c>
      <c r="BC27" s="23"/>
      <c r="BD27" s="23"/>
      <c r="BE27" s="23"/>
      <c r="BF27" s="23">
        <v>0</v>
      </c>
      <c r="BG27" s="23"/>
      <c r="BH27" s="23">
        <v>0</v>
      </c>
      <c r="BI27" s="23">
        <v>390</v>
      </c>
      <c r="BJ27" s="23">
        <v>410.6</v>
      </c>
      <c r="BK27" s="23"/>
      <c r="BL27" s="23"/>
      <c r="BM27" s="23"/>
      <c r="BN27" s="23">
        <v>0</v>
      </c>
      <c r="BO27" s="23"/>
      <c r="BP27" s="23">
        <v>0</v>
      </c>
      <c r="BQ27" s="23"/>
      <c r="BR27" s="23">
        <v>0</v>
      </c>
      <c r="BS27" s="23"/>
      <c r="BT27" s="23">
        <v>0</v>
      </c>
      <c r="BU27" s="23">
        <v>0</v>
      </c>
      <c r="BV27" s="23">
        <f t="shared" si="9"/>
        <v>35634.226600679984</v>
      </c>
      <c r="BW27" s="23">
        <f t="shared" si="10"/>
        <v>35078.292</v>
      </c>
      <c r="BX27" s="23"/>
      <c r="BY27" s="23"/>
      <c r="BZ27" s="23"/>
      <c r="CA27" s="23">
        <v>0</v>
      </c>
      <c r="CB27" s="23"/>
      <c r="CC27" s="23"/>
      <c r="CD27" s="23"/>
      <c r="CE27" s="23"/>
      <c r="CF27" s="23"/>
      <c r="CG27" s="23"/>
      <c r="CH27" s="23">
        <v>303.55</v>
      </c>
      <c r="CI27" s="23">
        <v>303.55</v>
      </c>
      <c r="CJ27" s="23"/>
      <c r="CK27" s="23">
        <f t="shared" si="11"/>
        <v>303.55</v>
      </c>
      <c r="CL27" s="23">
        <f t="shared" si="12"/>
        <v>303.55</v>
      </c>
    </row>
    <row r="28" spans="1:90" ht="21" customHeight="1">
      <c r="A28" s="21">
        <v>20</v>
      </c>
      <c r="B28" s="32" t="s">
        <v>88</v>
      </c>
      <c r="C28" s="23">
        <v>13565.333</v>
      </c>
      <c r="D28" s="23">
        <v>4364.151</v>
      </c>
      <c r="E28" s="23">
        <v>12337.556</v>
      </c>
      <c r="F28" s="23">
        <f t="shared" si="0"/>
        <v>18678</v>
      </c>
      <c r="G28" s="23">
        <f t="shared" si="1"/>
        <v>18654.175</v>
      </c>
      <c r="H28" s="23">
        <f t="shared" si="2"/>
        <v>99.87244351643645</v>
      </c>
      <c r="I28" s="23">
        <f t="shared" si="3"/>
        <v>5755.2</v>
      </c>
      <c r="J28" s="23">
        <f t="shared" si="4"/>
        <v>5760.775</v>
      </c>
      <c r="K28" s="23">
        <f t="shared" si="13"/>
        <v>100.09686891854324</v>
      </c>
      <c r="L28" s="23">
        <f t="shared" si="5"/>
        <v>945.2</v>
      </c>
      <c r="M28" s="23">
        <f t="shared" si="6"/>
        <v>946.575</v>
      </c>
      <c r="N28" s="23">
        <f t="shared" si="14"/>
        <v>100.14547185780786</v>
      </c>
      <c r="O28" s="23">
        <v>0.6</v>
      </c>
      <c r="P28" s="23">
        <v>1</v>
      </c>
      <c r="Q28" s="23">
        <f t="shared" si="15"/>
        <v>166.66666666666669</v>
      </c>
      <c r="R28" s="23">
        <v>1662</v>
      </c>
      <c r="S28" s="23">
        <v>1596</v>
      </c>
      <c r="T28" s="23">
        <f t="shared" si="16"/>
        <v>96.028880866426</v>
      </c>
      <c r="U28" s="23">
        <v>944.6</v>
      </c>
      <c r="V28" s="23">
        <v>945.575</v>
      </c>
      <c r="W28" s="23">
        <f t="shared" si="17"/>
        <v>100.10321829345754</v>
      </c>
      <c r="X28" s="23">
        <v>88</v>
      </c>
      <c r="Y28" s="23">
        <v>188</v>
      </c>
      <c r="Z28" s="23">
        <f t="shared" si="18"/>
        <v>213.63636363636363</v>
      </c>
      <c r="AA28" s="23"/>
      <c r="AB28" s="23">
        <v>0</v>
      </c>
      <c r="AC28" s="23" t="e">
        <f t="shared" si="19"/>
        <v>#DIV/0!</v>
      </c>
      <c r="AD28" s="23"/>
      <c r="AE28" s="23"/>
      <c r="AF28" s="23">
        <v>0</v>
      </c>
      <c r="AG28" s="23"/>
      <c r="AH28" s="23">
        <v>12922.8</v>
      </c>
      <c r="AI28" s="23">
        <v>12922.8</v>
      </c>
      <c r="AJ28" s="23"/>
      <c r="AK28" s="23"/>
      <c r="AL28" s="23">
        <v>0</v>
      </c>
      <c r="AM28" s="23">
        <v>-29.4</v>
      </c>
      <c r="AN28" s="23"/>
      <c r="AO28" s="23"/>
      <c r="AP28" s="23"/>
      <c r="AQ28" s="23"/>
      <c r="AR28" s="23">
        <f t="shared" si="7"/>
        <v>3060</v>
      </c>
      <c r="AS28" s="23">
        <f t="shared" si="8"/>
        <v>3030.2</v>
      </c>
      <c r="AT28" s="23">
        <f t="shared" si="20"/>
        <v>99.02614379084966</v>
      </c>
      <c r="AU28" s="23">
        <v>3060</v>
      </c>
      <c r="AV28" s="23">
        <v>3030.2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/>
      <c r="BD28" s="23"/>
      <c r="BE28" s="23"/>
      <c r="BF28" s="23">
        <v>0</v>
      </c>
      <c r="BG28" s="23"/>
      <c r="BH28" s="23">
        <v>0</v>
      </c>
      <c r="BI28" s="23"/>
      <c r="BJ28" s="23">
        <v>0</v>
      </c>
      <c r="BK28" s="23"/>
      <c r="BL28" s="23"/>
      <c r="BM28" s="23"/>
      <c r="BN28" s="23">
        <v>0</v>
      </c>
      <c r="BO28" s="23"/>
      <c r="BP28" s="23">
        <v>0</v>
      </c>
      <c r="BQ28" s="23"/>
      <c r="BR28" s="23">
        <v>0</v>
      </c>
      <c r="BS28" s="23"/>
      <c r="BT28" s="23">
        <v>0</v>
      </c>
      <c r="BU28" s="23">
        <v>0</v>
      </c>
      <c r="BV28" s="23">
        <f t="shared" si="9"/>
        <v>18678</v>
      </c>
      <c r="BW28" s="23">
        <f t="shared" si="10"/>
        <v>18654.175</v>
      </c>
      <c r="BX28" s="23"/>
      <c r="BY28" s="23"/>
      <c r="BZ28" s="23"/>
      <c r="CA28" s="23">
        <v>0</v>
      </c>
      <c r="CB28" s="23"/>
      <c r="CC28" s="23"/>
      <c r="CD28" s="23"/>
      <c r="CE28" s="23"/>
      <c r="CF28" s="23"/>
      <c r="CG28" s="23"/>
      <c r="CH28" s="23">
        <v>0</v>
      </c>
      <c r="CI28" s="23">
        <v>0</v>
      </c>
      <c r="CJ28" s="23"/>
      <c r="CK28" s="23">
        <f t="shared" si="11"/>
        <v>0</v>
      </c>
      <c r="CL28" s="23">
        <f t="shared" si="12"/>
        <v>0</v>
      </c>
    </row>
    <row r="29" spans="1:90" ht="21" customHeight="1">
      <c r="A29" s="21">
        <v>21</v>
      </c>
      <c r="B29" s="32" t="s">
        <v>89</v>
      </c>
      <c r="C29" s="23">
        <v>0.023</v>
      </c>
      <c r="D29" s="23">
        <v>0</v>
      </c>
      <c r="E29" s="23">
        <v>1325.7980000000007</v>
      </c>
      <c r="F29" s="23">
        <f t="shared" si="0"/>
        <v>6659.799999999999</v>
      </c>
      <c r="G29" s="23">
        <f t="shared" si="1"/>
        <v>6326.4</v>
      </c>
      <c r="H29" s="23">
        <f t="shared" si="2"/>
        <v>94.99384365896874</v>
      </c>
      <c r="I29" s="23">
        <f t="shared" si="3"/>
        <v>3159.8</v>
      </c>
      <c r="J29" s="23">
        <f t="shared" si="4"/>
        <v>2826.4</v>
      </c>
      <c r="K29" s="23">
        <f t="shared" si="13"/>
        <v>89.44869928476486</v>
      </c>
      <c r="L29" s="23">
        <f t="shared" si="5"/>
        <v>269.4</v>
      </c>
      <c r="M29" s="23">
        <f t="shared" si="6"/>
        <v>211.2</v>
      </c>
      <c r="N29" s="23">
        <f t="shared" si="14"/>
        <v>78.39643652561247</v>
      </c>
      <c r="O29" s="23">
        <v>0</v>
      </c>
      <c r="P29" s="23">
        <v>0</v>
      </c>
      <c r="Q29" s="23" t="e">
        <f t="shared" si="15"/>
        <v>#DIV/0!</v>
      </c>
      <c r="R29" s="23">
        <v>1696</v>
      </c>
      <c r="S29" s="23">
        <v>1548.8</v>
      </c>
      <c r="T29" s="23">
        <f t="shared" si="16"/>
        <v>91.32075471698113</v>
      </c>
      <c r="U29" s="23">
        <v>269.4</v>
      </c>
      <c r="V29" s="23">
        <v>211.2</v>
      </c>
      <c r="W29" s="23">
        <f t="shared" si="17"/>
        <v>78.39643652561247</v>
      </c>
      <c r="X29" s="23">
        <v>0</v>
      </c>
      <c r="Y29" s="23">
        <v>0</v>
      </c>
      <c r="Z29" s="23" t="e">
        <f t="shared" si="18"/>
        <v>#DIV/0!</v>
      </c>
      <c r="AA29" s="23"/>
      <c r="AB29" s="23">
        <v>0</v>
      </c>
      <c r="AC29" s="23" t="e">
        <f t="shared" si="19"/>
        <v>#DIV/0!</v>
      </c>
      <c r="AD29" s="23"/>
      <c r="AE29" s="23"/>
      <c r="AF29" s="23">
        <v>0</v>
      </c>
      <c r="AG29" s="23"/>
      <c r="AH29" s="23">
        <v>3500</v>
      </c>
      <c r="AI29" s="23">
        <v>3500</v>
      </c>
      <c r="AJ29" s="23"/>
      <c r="AK29" s="23"/>
      <c r="AL29" s="23">
        <v>0</v>
      </c>
      <c r="AM29" s="23">
        <v>0</v>
      </c>
      <c r="AN29" s="23"/>
      <c r="AO29" s="23"/>
      <c r="AP29" s="23"/>
      <c r="AQ29" s="23"/>
      <c r="AR29" s="23">
        <f t="shared" si="7"/>
        <v>1174.4</v>
      </c>
      <c r="AS29" s="23">
        <f t="shared" si="8"/>
        <v>1066.4</v>
      </c>
      <c r="AT29" s="23">
        <f t="shared" si="20"/>
        <v>90.80381471389646</v>
      </c>
      <c r="AU29" s="23">
        <v>1174.4</v>
      </c>
      <c r="AV29" s="23">
        <v>1066.4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/>
      <c r="BD29" s="23"/>
      <c r="BE29" s="23"/>
      <c r="BF29" s="23">
        <v>0</v>
      </c>
      <c r="BG29" s="23"/>
      <c r="BH29" s="23">
        <v>0</v>
      </c>
      <c r="BI29" s="23">
        <v>20</v>
      </c>
      <c r="BJ29" s="23">
        <v>0</v>
      </c>
      <c r="BK29" s="23"/>
      <c r="BL29" s="23"/>
      <c r="BM29" s="23"/>
      <c r="BN29" s="23">
        <v>0</v>
      </c>
      <c r="BO29" s="23"/>
      <c r="BP29" s="23">
        <v>0</v>
      </c>
      <c r="BQ29" s="23"/>
      <c r="BR29" s="23">
        <v>0</v>
      </c>
      <c r="BS29" s="23"/>
      <c r="BT29" s="23">
        <v>0</v>
      </c>
      <c r="BU29" s="23">
        <v>0</v>
      </c>
      <c r="BV29" s="23">
        <f t="shared" si="9"/>
        <v>6659.799999999999</v>
      </c>
      <c r="BW29" s="23">
        <f t="shared" si="10"/>
        <v>6326.4</v>
      </c>
      <c r="BX29" s="23"/>
      <c r="BY29" s="23"/>
      <c r="BZ29" s="23"/>
      <c r="CA29" s="23">
        <v>0</v>
      </c>
      <c r="CB29" s="23"/>
      <c r="CC29" s="23"/>
      <c r="CD29" s="23"/>
      <c r="CE29" s="23"/>
      <c r="CF29" s="23"/>
      <c r="CG29" s="23"/>
      <c r="CH29" s="23">
        <v>0</v>
      </c>
      <c r="CI29" s="23">
        <v>0</v>
      </c>
      <c r="CJ29" s="23"/>
      <c r="CK29" s="23">
        <f t="shared" si="11"/>
        <v>0</v>
      </c>
      <c r="CL29" s="23">
        <f t="shared" si="12"/>
        <v>0</v>
      </c>
    </row>
    <row r="30" spans="1:90" ht="21" customHeight="1">
      <c r="A30" s="21">
        <v>22</v>
      </c>
      <c r="B30" s="32" t="s">
        <v>90</v>
      </c>
      <c r="C30" s="23">
        <v>8283.353</v>
      </c>
      <c r="D30" s="23">
        <v>1332.38</v>
      </c>
      <c r="E30" s="23">
        <v>33.350000000000364</v>
      </c>
      <c r="F30" s="23">
        <f t="shared" si="0"/>
        <v>18916.9</v>
      </c>
      <c r="G30" s="23">
        <f t="shared" si="1"/>
        <v>18713.85</v>
      </c>
      <c r="H30" s="23">
        <f t="shared" si="2"/>
        <v>98.92662116943049</v>
      </c>
      <c r="I30" s="23">
        <f t="shared" si="3"/>
        <v>6094.3</v>
      </c>
      <c r="J30" s="23">
        <f t="shared" si="4"/>
        <v>5904.650000000001</v>
      </c>
      <c r="K30" s="23">
        <f t="shared" si="13"/>
        <v>96.8880757429073</v>
      </c>
      <c r="L30" s="23">
        <f t="shared" si="5"/>
        <v>2348</v>
      </c>
      <c r="M30" s="23">
        <f t="shared" si="6"/>
        <v>2154.65</v>
      </c>
      <c r="N30" s="23">
        <f t="shared" si="14"/>
        <v>91.765332197615</v>
      </c>
      <c r="O30" s="23">
        <v>0</v>
      </c>
      <c r="P30" s="23">
        <v>0</v>
      </c>
      <c r="Q30" s="23" t="e">
        <f t="shared" si="15"/>
        <v>#DIV/0!</v>
      </c>
      <c r="R30" s="23">
        <v>2932.3</v>
      </c>
      <c r="S30" s="23">
        <v>2962.7</v>
      </c>
      <c r="T30" s="23">
        <f t="shared" si="16"/>
        <v>101.03672884766223</v>
      </c>
      <c r="U30" s="23">
        <v>2348</v>
      </c>
      <c r="V30" s="23">
        <v>2154.65</v>
      </c>
      <c r="W30" s="23">
        <f t="shared" si="17"/>
        <v>91.765332197615</v>
      </c>
      <c r="X30" s="23">
        <v>60</v>
      </c>
      <c r="Y30" s="23">
        <v>33.3</v>
      </c>
      <c r="Z30" s="23">
        <f t="shared" si="18"/>
        <v>55.49999999999999</v>
      </c>
      <c r="AA30" s="23"/>
      <c r="AB30" s="23">
        <v>0</v>
      </c>
      <c r="AC30" s="23" t="e">
        <f t="shared" si="19"/>
        <v>#DIV/0!</v>
      </c>
      <c r="AD30" s="23"/>
      <c r="AE30" s="23"/>
      <c r="AF30" s="23">
        <v>0</v>
      </c>
      <c r="AG30" s="23"/>
      <c r="AH30" s="23">
        <v>12822.6</v>
      </c>
      <c r="AI30" s="23">
        <v>12822.6</v>
      </c>
      <c r="AJ30" s="23"/>
      <c r="AK30" s="23"/>
      <c r="AL30" s="23">
        <v>0</v>
      </c>
      <c r="AM30" s="23">
        <v>-13.4</v>
      </c>
      <c r="AN30" s="23"/>
      <c r="AO30" s="23"/>
      <c r="AP30" s="23"/>
      <c r="AQ30" s="23"/>
      <c r="AR30" s="23">
        <f t="shared" si="7"/>
        <v>738</v>
      </c>
      <c r="AS30" s="23">
        <f t="shared" si="8"/>
        <v>738</v>
      </c>
      <c r="AT30" s="23">
        <f t="shared" si="20"/>
        <v>100</v>
      </c>
      <c r="AU30" s="23">
        <v>708</v>
      </c>
      <c r="AV30" s="23">
        <v>708</v>
      </c>
      <c r="AW30" s="23">
        <v>0</v>
      </c>
      <c r="AX30" s="23">
        <v>0</v>
      </c>
      <c r="AY30" s="23">
        <v>0</v>
      </c>
      <c r="AZ30" s="23">
        <v>0</v>
      </c>
      <c r="BA30" s="23">
        <v>30</v>
      </c>
      <c r="BB30" s="23">
        <v>30</v>
      </c>
      <c r="BC30" s="23"/>
      <c r="BD30" s="23"/>
      <c r="BE30" s="23"/>
      <c r="BF30" s="23">
        <v>0</v>
      </c>
      <c r="BG30" s="23"/>
      <c r="BH30" s="23">
        <v>0</v>
      </c>
      <c r="BI30" s="23">
        <v>16</v>
      </c>
      <c r="BJ30" s="23">
        <v>16</v>
      </c>
      <c r="BK30" s="23"/>
      <c r="BL30" s="23"/>
      <c r="BM30" s="23"/>
      <c r="BN30" s="23">
        <v>0</v>
      </c>
      <c r="BO30" s="23"/>
      <c r="BP30" s="23">
        <v>0</v>
      </c>
      <c r="BQ30" s="23"/>
      <c r="BR30" s="23">
        <v>0</v>
      </c>
      <c r="BS30" s="23"/>
      <c r="BT30" s="23">
        <v>0</v>
      </c>
      <c r="BU30" s="23">
        <v>0</v>
      </c>
      <c r="BV30" s="23">
        <f t="shared" si="9"/>
        <v>18916.9</v>
      </c>
      <c r="BW30" s="23">
        <f t="shared" si="10"/>
        <v>18713.85</v>
      </c>
      <c r="BX30" s="23"/>
      <c r="BY30" s="23"/>
      <c r="BZ30" s="23"/>
      <c r="CA30" s="23">
        <v>0</v>
      </c>
      <c r="CB30" s="23"/>
      <c r="CC30" s="23"/>
      <c r="CD30" s="23"/>
      <c r="CE30" s="23"/>
      <c r="CF30" s="23"/>
      <c r="CG30" s="23"/>
      <c r="CH30" s="23">
        <v>0</v>
      </c>
      <c r="CI30" s="23">
        <v>0</v>
      </c>
      <c r="CJ30" s="23"/>
      <c r="CK30" s="23">
        <f t="shared" si="11"/>
        <v>0</v>
      </c>
      <c r="CL30" s="23">
        <f t="shared" si="12"/>
        <v>0</v>
      </c>
    </row>
    <row r="31" spans="1:90" ht="21" customHeight="1">
      <c r="A31" s="21">
        <v>23</v>
      </c>
      <c r="B31" s="32" t="s">
        <v>91</v>
      </c>
      <c r="C31" s="23">
        <v>7.6828</v>
      </c>
      <c r="D31" s="23">
        <v>482.313</v>
      </c>
      <c r="E31" s="23">
        <v>82.03580000000011</v>
      </c>
      <c r="F31" s="23">
        <f t="shared" si="0"/>
        <v>37262.14478854058</v>
      </c>
      <c r="G31" s="23">
        <f t="shared" si="1"/>
        <v>37132.236000000004</v>
      </c>
      <c r="H31" s="23">
        <f t="shared" si="2"/>
        <v>99.6513652413789</v>
      </c>
      <c r="I31" s="23">
        <f t="shared" si="3"/>
        <v>6993.9</v>
      </c>
      <c r="J31" s="23">
        <f t="shared" si="4"/>
        <v>6864.036</v>
      </c>
      <c r="K31" s="23">
        <f t="shared" si="13"/>
        <v>98.14318191566937</v>
      </c>
      <c r="L31" s="23">
        <f t="shared" si="5"/>
        <v>1669.5</v>
      </c>
      <c r="M31" s="23">
        <f t="shared" si="6"/>
        <v>1735.7359999999999</v>
      </c>
      <c r="N31" s="23">
        <f t="shared" si="14"/>
        <v>103.96741539383048</v>
      </c>
      <c r="O31" s="23">
        <v>45.7</v>
      </c>
      <c r="P31" s="23">
        <v>46.3</v>
      </c>
      <c r="Q31" s="23">
        <f t="shared" si="15"/>
        <v>101.31291028446387</v>
      </c>
      <c r="R31" s="23">
        <v>1397.6</v>
      </c>
      <c r="S31" s="23">
        <v>1400</v>
      </c>
      <c r="T31" s="23">
        <f t="shared" si="16"/>
        <v>100.17172295363481</v>
      </c>
      <c r="U31" s="23">
        <v>1623.8</v>
      </c>
      <c r="V31" s="23">
        <v>1689.436</v>
      </c>
      <c r="W31" s="23">
        <f t="shared" si="17"/>
        <v>104.04212341421358</v>
      </c>
      <c r="X31" s="23">
        <v>112</v>
      </c>
      <c r="Y31" s="23">
        <v>112</v>
      </c>
      <c r="Z31" s="23">
        <f t="shared" si="18"/>
        <v>100</v>
      </c>
      <c r="AA31" s="23"/>
      <c r="AB31" s="23">
        <v>0</v>
      </c>
      <c r="AC31" s="23" t="e">
        <f t="shared" si="19"/>
        <v>#DIV/0!</v>
      </c>
      <c r="AD31" s="23"/>
      <c r="AE31" s="23"/>
      <c r="AF31" s="23">
        <v>0</v>
      </c>
      <c r="AG31" s="23"/>
      <c r="AH31" s="23">
        <v>30268.244788540575</v>
      </c>
      <c r="AI31" s="23">
        <v>30268.2</v>
      </c>
      <c r="AJ31" s="23"/>
      <c r="AK31" s="23"/>
      <c r="AL31" s="23">
        <v>0</v>
      </c>
      <c r="AM31" s="23">
        <v>0</v>
      </c>
      <c r="AN31" s="23"/>
      <c r="AO31" s="23"/>
      <c r="AP31" s="23"/>
      <c r="AQ31" s="23"/>
      <c r="AR31" s="23">
        <f t="shared" si="7"/>
        <v>2414.8</v>
      </c>
      <c r="AS31" s="23">
        <f t="shared" si="8"/>
        <v>2229.3</v>
      </c>
      <c r="AT31" s="23">
        <f t="shared" si="20"/>
        <v>92.318204406162</v>
      </c>
      <c r="AU31" s="23">
        <v>714.8</v>
      </c>
      <c r="AV31" s="23">
        <v>715.3</v>
      </c>
      <c r="AW31" s="23">
        <v>1220</v>
      </c>
      <c r="AX31" s="23">
        <v>1034</v>
      </c>
      <c r="AY31" s="23">
        <v>0</v>
      </c>
      <c r="AZ31" s="23">
        <v>0</v>
      </c>
      <c r="BA31" s="23">
        <v>480</v>
      </c>
      <c r="BB31" s="23">
        <v>480</v>
      </c>
      <c r="BC31" s="23"/>
      <c r="BD31" s="23"/>
      <c r="BE31" s="23"/>
      <c r="BF31" s="23">
        <v>0</v>
      </c>
      <c r="BG31" s="23"/>
      <c r="BH31" s="23">
        <v>0</v>
      </c>
      <c r="BI31" s="23">
        <v>1400</v>
      </c>
      <c r="BJ31" s="23">
        <v>1387</v>
      </c>
      <c r="BK31" s="23"/>
      <c r="BL31" s="23"/>
      <c r="BM31" s="23"/>
      <c r="BN31" s="23">
        <v>0</v>
      </c>
      <c r="BO31" s="23"/>
      <c r="BP31" s="23">
        <v>0</v>
      </c>
      <c r="BQ31" s="23"/>
      <c r="BR31" s="23">
        <v>0</v>
      </c>
      <c r="BS31" s="23"/>
      <c r="BT31" s="23">
        <v>0</v>
      </c>
      <c r="BU31" s="23">
        <v>0</v>
      </c>
      <c r="BV31" s="23">
        <f t="shared" si="9"/>
        <v>37262.14478854058</v>
      </c>
      <c r="BW31" s="23">
        <f t="shared" si="10"/>
        <v>37132.236000000004</v>
      </c>
      <c r="BX31" s="23"/>
      <c r="BY31" s="23"/>
      <c r="BZ31" s="23"/>
      <c r="CA31" s="23">
        <v>0</v>
      </c>
      <c r="CB31" s="23"/>
      <c r="CC31" s="23"/>
      <c r="CD31" s="23"/>
      <c r="CE31" s="23"/>
      <c r="CF31" s="23"/>
      <c r="CG31" s="23"/>
      <c r="CH31" s="23">
        <v>1270.013</v>
      </c>
      <c r="CI31" s="23">
        <v>1270.013</v>
      </c>
      <c r="CJ31" s="23"/>
      <c r="CK31" s="23">
        <f t="shared" si="11"/>
        <v>1270.013</v>
      </c>
      <c r="CL31" s="23">
        <f t="shared" si="12"/>
        <v>1270.013</v>
      </c>
    </row>
    <row r="32" spans="1:90" ht="21" customHeight="1">
      <c r="A32" s="21">
        <v>24</v>
      </c>
      <c r="B32" s="32" t="s">
        <v>92</v>
      </c>
      <c r="C32" s="23">
        <v>5638.388</v>
      </c>
      <c r="D32" s="23">
        <v>9459.4038</v>
      </c>
      <c r="E32" s="23">
        <v>0</v>
      </c>
      <c r="F32" s="23">
        <f t="shared" si="0"/>
        <v>53112.9</v>
      </c>
      <c r="G32" s="23">
        <f t="shared" si="1"/>
        <v>54116.43</v>
      </c>
      <c r="H32" s="23">
        <f t="shared" si="2"/>
        <v>101.88942799206973</v>
      </c>
      <c r="I32" s="23">
        <f t="shared" si="3"/>
        <v>14640.3</v>
      </c>
      <c r="J32" s="23">
        <f t="shared" si="4"/>
        <v>15715.73</v>
      </c>
      <c r="K32" s="23">
        <f t="shared" si="13"/>
        <v>107.3456828070463</v>
      </c>
      <c r="L32" s="23">
        <f t="shared" si="5"/>
        <v>3434</v>
      </c>
      <c r="M32" s="23">
        <f t="shared" si="6"/>
        <v>3570.884</v>
      </c>
      <c r="N32" s="23">
        <f t="shared" si="14"/>
        <v>103.98613861386139</v>
      </c>
      <c r="O32" s="23">
        <v>6</v>
      </c>
      <c r="P32" s="23">
        <v>1.484</v>
      </c>
      <c r="Q32" s="23">
        <f t="shared" si="15"/>
        <v>24.73333333333333</v>
      </c>
      <c r="R32" s="23">
        <v>7900</v>
      </c>
      <c r="S32" s="23">
        <v>9040.183</v>
      </c>
      <c r="T32" s="23">
        <f t="shared" si="16"/>
        <v>114.43269620253164</v>
      </c>
      <c r="U32" s="23">
        <v>3428</v>
      </c>
      <c r="V32" s="23">
        <v>3569.4</v>
      </c>
      <c r="W32" s="23">
        <f t="shared" si="17"/>
        <v>104.12485414235707</v>
      </c>
      <c r="X32" s="23">
        <v>374</v>
      </c>
      <c r="Y32" s="23">
        <v>150</v>
      </c>
      <c r="Z32" s="23">
        <f t="shared" si="18"/>
        <v>40.106951871657756</v>
      </c>
      <c r="AA32" s="23"/>
      <c r="AB32" s="23">
        <v>0</v>
      </c>
      <c r="AC32" s="23" t="e">
        <f t="shared" si="19"/>
        <v>#DIV/0!</v>
      </c>
      <c r="AD32" s="23"/>
      <c r="AE32" s="23"/>
      <c r="AF32" s="23">
        <v>0</v>
      </c>
      <c r="AG32" s="23"/>
      <c r="AH32" s="23">
        <v>38472.6</v>
      </c>
      <c r="AI32" s="23">
        <v>38472.6</v>
      </c>
      <c r="AJ32" s="23"/>
      <c r="AK32" s="23"/>
      <c r="AL32" s="23">
        <v>0</v>
      </c>
      <c r="AM32" s="23">
        <v>-71.9</v>
      </c>
      <c r="AN32" s="23"/>
      <c r="AO32" s="23"/>
      <c r="AP32" s="23"/>
      <c r="AQ32" s="23"/>
      <c r="AR32" s="23">
        <f t="shared" si="7"/>
        <v>1829.8</v>
      </c>
      <c r="AS32" s="23">
        <f t="shared" si="8"/>
        <v>1829.8</v>
      </c>
      <c r="AT32" s="23">
        <f t="shared" si="20"/>
        <v>100</v>
      </c>
      <c r="AU32" s="23">
        <v>1829.8</v>
      </c>
      <c r="AV32" s="23">
        <v>1829.8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/>
      <c r="BD32" s="23"/>
      <c r="BE32" s="23"/>
      <c r="BF32" s="23">
        <v>0</v>
      </c>
      <c r="BG32" s="23"/>
      <c r="BH32" s="23">
        <v>0</v>
      </c>
      <c r="BI32" s="23">
        <v>562.5</v>
      </c>
      <c r="BJ32" s="23">
        <v>584.863</v>
      </c>
      <c r="BK32" s="23"/>
      <c r="BL32" s="23"/>
      <c r="BM32" s="23"/>
      <c r="BN32" s="23">
        <v>0</v>
      </c>
      <c r="BO32" s="23"/>
      <c r="BP32" s="23">
        <v>0</v>
      </c>
      <c r="BQ32" s="23"/>
      <c r="BR32" s="23">
        <v>0</v>
      </c>
      <c r="BS32" s="23">
        <v>540</v>
      </c>
      <c r="BT32" s="23">
        <v>540</v>
      </c>
      <c r="BU32" s="23">
        <v>0</v>
      </c>
      <c r="BV32" s="23">
        <f t="shared" si="9"/>
        <v>53112.9</v>
      </c>
      <c r="BW32" s="23">
        <f t="shared" si="10"/>
        <v>54116.43</v>
      </c>
      <c r="BX32" s="23"/>
      <c r="BY32" s="23"/>
      <c r="BZ32" s="23"/>
      <c r="CA32" s="23">
        <v>0</v>
      </c>
      <c r="CB32" s="23"/>
      <c r="CC32" s="23"/>
      <c r="CD32" s="23"/>
      <c r="CE32" s="23"/>
      <c r="CF32" s="23"/>
      <c r="CG32" s="23"/>
      <c r="CH32" s="23">
        <v>0</v>
      </c>
      <c r="CI32" s="23">
        <v>0</v>
      </c>
      <c r="CJ32" s="23"/>
      <c r="CK32" s="23">
        <f t="shared" si="11"/>
        <v>0</v>
      </c>
      <c r="CL32" s="23">
        <f t="shared" si="12"/>
        <v>0</v>
      </c>
    </row>
    <row r="33" spans="1:90" ht="21" customHeight="1">
      <c r="A33" s="21">
        <v>25</v>
      </c>
      <c r="B33" s="32" t="s">
        <v>93</v>
      </c>
      <c r="C33" s="23">
        <v>2701.1</v>
      </c>
      <c r="D33" s="23">
        <v>215.6</v>
      </c>
      <c r="E33" s="23">
        <v>6.529000000000451</v>
      </c>
      <c r="F33" s="23">
        <f t="shared" si="0"/>
        <v>5825.2</v>
      </c>
      <c r="G33" s="23">
        <f t="shared" si="1"/>
        <v>5251.994</v>
      </c>
      <c r="H33" s="23">
        <f t="shared" si="2"/>
        <v>90.15989150587103</v>
      </c>
      <c r="I33" s="23">
        <f t="shared" si="3"/>
        <v>2325.2</v>
      </c>
      <c r="J33" s="23">
        <f t="shared" si="4"/>
        <v>1751.9940000000001</v>
      </c>
      <c r="K33" s="23">
        <f t="shared" si="13"/>
        <v>75.34809908825049</v>
      </c>
      <c r="L33" s="23">
        <f t="shared" si="5"/>
        <v>833.7</v>
      </c>
      <c r="M33" s="23">
        <f t="shared" si="6"/>
        <v>420</v>
      </c>
      <c r="N33" s="23">
        <f t="shared" si="14"/>
        <v>50.377833753148614</v>
      </c>
      <c r="O33" s="23">
        <v>0</v>
      </c>
      <c r="P33" s="23">
        <v>0</v>
      </c>
      <c r="Q33" s="23" t="e">
        <f t="shared" si="15"/>
        <v>#DIV/0!</v>
      </c>
      <c r="R33" s="23">
        <v>1406.3</v>
      </c>
      <c r="S33" s="23">
        <v>1258.794</v>
      </c>
      <c r="T33" s="23">
        <f t="shared" si="16"/>
        <v>89.51105738462634</v>
      </c>
      <c r="U33" s="23">
        <v>833.7</v>
      </c>
      <c r="V33" s="23">
        <v>420</v>
      </c>
      <c r="W33" s="23">
        <f t="shared" si="17"/>
        <v>50.377833753148614</v>
      </c>
      <c r="X33" s="23">
        <v>0</v>
      </c>
      <c r="Y33" s="23">
        <v>0</v>
      </c>
      <c r="Z33" s="23" t="e">
        <f t="shared" si="18"/>
        <v>#DIV/0!</v>
      </c>
      <c r="AA33" s="23"/>
      <c r="AB33" s="23">
        <v>0</v>
      </c>
      <c r="AC33" s="23" t="e">
        <f t="shared" si="19"/>
        <v>#DIV/0!</v>
      </c>
      <c r="AD33" s="23"/>
      <c r="AE33" s="23"/>
      <c r="AF33" s="23">
        <v>0</v>
      </c>
      <c r="AG33" s="23"/>
      <c r="AH33" s="23">
        <v>3500</v>
      </c>
      <c r="AI33" s="23">
        <v>3500</v>
      </c>
      <c r="AJ33" s="23"/>
      <c r="AK33" s="23"/>
      <c r="AL33" s="23">
        <v>0</v>
      </c>
      <c r="AM33" s="23">
        <v>0</v>
      </c>
      <c r="AN33" s="23"/>
      <c r="AO33" s="23"/>
      <c r="AP33" s="23"/>
      <c r="AQ33" s="23"/>
      <c r="AR33" s="23">
        <f t="shared" si="7"/>
        <v>73.2</v>
      </c>
      <c r="AS33" s="23">
        <f t="shared" si="8"/>
        <v>73.2</v>
      </c>
      <c r="AT33" s="23">
        <f t="shared" si="20"/>
        <v>100</v>
      </c>
      <c r="AU33" s="23">
        <v>73.2</v>
      </c>
      <c r="AV33" s="23">
        <v>73.2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/>
      <c r="BD33" s="23"/>
      <c r="BE33" s="23"/>
      <c r="BF33" s="23">
        <v>0</v>
      </c>
      <c r="BG33" s="23"/>
      <c r="BH33" s="23">
        <v>0</v>
      </c>
      <c r="BI33" s="23">
        <v>12</v>
      </c>
      <c r="BJ33" s="23">
        <v>0</v>
      </c>
      <c r="BK33" s="23"/>
      <c r="BL33" s="23"/>
      <c r="BM33" s="23"/>
      <c r="BN33" s="23">
        <v>0</v>
      </c>
      <c r="BO33" s="23"/>
      <c r="BP33" s="23">
        <v>0</v>
      </c>
      <c r="BQ33" s="23"/>
      <c r="BR33" s="23">
        <v>0</v>
      </c>
      <c r="BS33" s="23"/>
      <c r="BT33" s="23">
        <v>0</v>
      </c>
      <c r="BU33" s="23">
        <v>0</v>
      </c>
      <c r="BV33" s="23">
        <f t="shared" si="9"/>
        <v>5825.2</v>
      </c>
      <c r="BW33" s="23">
        <f t="shared" si="10"/>
        <v>5251.994</v>
      </c>
      <c r="BX33" s="23"/>
      <c r="BY33" s="23"/>
      <c r="BZ33" s="23"/>
      <c r="CA33" s="23">
        <v>0</v>
      </c>
      <c r="CB33" s="23"/>
      <c r="CC33" s="23"/>
      <c r="CD33" s="23"/>
      <c r="CE33" s="23"/>
      <c r="CF33" s="23"/>
      <c r="CG33" s="23"/>
      <c r="CH33" s="23">
        <v>0</v>
      </c>
      <c r="CI33" s="23">
        <v>0</v>
      </c>
      <c r="CJ33" s="23"/>
      <c r="CK33" s="23">
        <f t="shared" si="11"/>
        <v>0</v>
      </c>
      <c r="CL33" s="23">
        <f t="shared" si="12"/>
        <v>0</v>
      </c>
    </row>
    <row r="34" spans="1:90" ht="21" customHeight="1">
      <c r="A34" s="21">
        <v>26</v>
      </c>
      <c r="B34" s="32" t="s">
        <v>94</v>
      </c>
      <c r="C34" s="23">
        <v>7878.7733</v>
      </c>
      <c r="D34" s="23">
        <v>5910.327</v>
      </c>
      <c r="E34" s="23">
        <v>2948</v>
      </c>
      <c r="F34" s="23">
        <f t="shared" si="0"/>
        <v>60739.4</v>
      </c>
      <c r="G34" s="23">
        <f t="shared" si="1"/>
        <v>58836.129</v>
      </c>
      <c r="H34" s="23">
        <f t="shared" si="2"/>
        <v>96.86649687023579</v>
      </c>
      <c r="I34" s="23">
        <f t="shared" si="3"/>
        <v>17325</v>
      </c>
      <c r="J34" s="23">
        <f t="shared" si="4"/>
        <v>15470.228999999998</v>
      </c>
      <c r="K34" s="23">
        <f t="shared" si="13"/>
        <v>89.29425108225107</v>
      </c>
      <c r="L34" s="23">
        <f t="shared" si="5"/>
        <v>6305</v>
      </c>
      <c r="M34" s="23">
        <f t="shared" si="6"/>
        <v>5930.933999999999</v>
      </c>
      <c r="N34" s="23">
        <f t="shared" si="14"/>
        <v>94.06715305313243</v>
      </c>
      <c r="O34" s="23">
        <v>250</v>
      </c>
      <c r="P34" s="23">
        <v>267.284</v>
      </c>
      <c r="Q34" s="23">
        <f t="shared" si="15"/>
        <v>106.91359999999999</v>
      </c>
      <c r="R34" s="23">
        <v>4495</v>
      </c>
      <c r="S34" s="23">
        <v>4006.236</v>
      </c>
      <c r="T34" s="23">
        <f t="shared" si="16"/>
        <v>89.12649610678531</v>
      </c>
      <c r="U34" s="23">
        <v>6055</v>
      </c>
      <c r="V34" s="23">
        <v>5663.65</v>
      </c>
      <c r="W34" s="23">
        <f t="shared" si="17"/>
        <v>93.5367464905037</v>
      </c>
      <c r="X34" s="23">
        <v>673.4</v>
      </c>
      <c r="Y34" s="23">
        <v>530.2</v>
      </c>
      <c r="Z34" s="23">
        <f t="shared" si="18"/>
        <v>78.73477873477874</v>
      </c>
      <c r="AA34" s="23"/>
      <c r="AB34" s="23">
        <v>0</v>
      </c>
      <c r="AC34" s="23" t="e">
        <f t="shared" si="19"/>
        <v>#DIV/0!</v>
      </c>
      <c r="AD34" s="23"/>
      <c r="AE34" s="23"/>
      <c r="AF34" s="23">
        <v>0</v>
      </c>
      <c r="AG34" s="23"/>
      <c r="AH34" s="23">
        <v>43414.4</v>
      </c>
      <c r="AI34" s="23">
        <v>43414.4</v>
      </c>
      <c r="AJ34" s="23"/>
      <c r="AK34" s="23"/>
      <c r="AL34" s="23">
        <v>0</v>
      </c>
      <c r="AM34" s="23">
        <v>-48.5</v>
      </c>
      <c r="AN34" s="23"/>
      <c r="AO34" s="23"/>
      <c r="AP34" s="23"/>
      <c r="AQ34" s="23"/>
      <c r="AR34" s="23">
        <f t="shared" si="7"/>
        <v>3611.6</v>
      </c>
      <c r="AS34" s="23">
        <f t="shared" si="8"/>
        <v>2749.369</v>
      </c>
      <c r="AT34" s="23">
        <f t="shared" si="20"/>
        <v>76.12606600952488</v>
      </c>
      <c r="AU34" s="23">
        <v>884</v>
      </c>
      <c r="AV34" s="23">
        <v>843.399</v>
      </c>
      <c r="AW34" s="23">
        <v>2727.6</v>
      </c>
      <c r="AX34" s="23">
        <v>1905.97</v>
      </c>
      <c r="AY34" s="23">
        <v>0</v>
      </c>
      <c r="AZ34" s="23">
        <v>0</v>
      </c>
      <c r="BA34" s="23">
        <v>0</v>
      </c>
      <c r="BB34" s="23">
        <v>0</v>
      </c>
      <c r="BC34" s="23"/>
      <c r="BD34" s="23"/>
      <c r="BE34" s="23"/>
      <c r="BF34" s="23">
        <v>0</v>
      </c>
      <c r="BG34" s="23"/>
      <c r="BH34" s="23">
        <v>0</v>
      </c>
      <c r="BI34" s="23">
        <v>2240</v>
      </c>
      <c r="BJ34" s="23">
        <v>1995.11</v>
      </c>
      <c r="BK34" s="23"/>
      <c r="BL34" s="23"/>
      <c r="BM34" s="23"/>
      <c r="BN34" s="23">
        <v>0</v>
      </c>
      <c r="BO34" s="23"/>
      <c r="BP34" s="23">
        <v>258.38</v>
      </c>
      <c r="BQ34" s="23"/>
      <c r="BR34" s="23">
        <v>0</v>
      </c>
      <c r="BS34" s="23"/>
      <c r="BT34" s="23">
        <v>0</v>
      </c>
      <c r="BU34" s="23">
        <v>0</v>
      </c>
      <c r="BV34" s="23">
        <f t="shared" si="9"/>
        <v>60739.4</v>
      </c>
      <c r="BW34" s="23">
        <f t="shared" si="10"/>
        <v>58836.129</v>
      </c>
      <c r="BX34" s="23"/>
      <c r="BY34" s="23"/>
      <c r="BZ34" s="23"/>
      <c r="CA34" s="23">
        <v>0</v>
      </c>
      <c r="CB34" s="23"/>
      <c r="CC34" s="23"/>
      <c r="CD34" s="23"/>
      <c r="CE34" s="23"/>
      <c r="CF34" s="23"/>
      <c r="CG34" s="23"/>
      <c r="CH34" s="23">
        <v>0</v>
      </c>
      <c r="CI34" s="23">
        <v>0</v>
      </c>
      <c r="CJ34" s="23"/>
      <c r="CK34" s="23">
        <f t="shared" si="11"/>
        <v>0</v>
      </c>
      <c r="CL34" s="23">
        <f t="shared" si="12"/>
        <v>0</v>
      </c>
    </row>
    <row r="35" spans="1:90" ht="21" customHeight="1">
      <c r="A35" s="21">
        <v>27</v>
      </c>
      <c r="B35" s="32" t="s">
        <v>95</v>
      </c>
      <c r="C35" s="23">
        <v>0.912</v>
      </c>
      <c r="D35" s="23">
        <v>3478.665</v>
      </c>
      <c r="E35" s="23">
        <v>19.445000000000437</v>
      </c>
      <c r="F35" s="23">
        <f t="shared" si="0"/>
        <v>34594.4</v>
      </c>
      <c r="G35" s="23">
        <f t="shared" si="1"/>
        <v>34947.784999999996</v>
      </c>
      <c r="H35" s="23">
        <f t="shared" si="2"/>
        <v>101.02150926161457</v>
      </c>
      <c r="I35" s="23">
        <f t="shared" si="3"/>
        <v>9214.2</v>
      </c>
      <c r="J35" s="23">
        <f t="shared" si="4"/>
        <v>9567.585</v>
      </c>
      <c r="K35" s="23">
        <f t="shared" si="13"/>
        <v>103.83522172299276</v>
      </c>
      <c r="L35" s="23">
        <f t="shared" si="5"/>
        <v>1823.3</v>
      </c>
      <c r="M35" s="23">
        <f t="shared" si="6"/>
        <v>1951.185</v>
      </c>
      <c r="N35" s="23">
        <f t="shared" si="14"/>
        <v>107.01393078484067</v>
      </c>
      <c r="O35" s="23">
        <v>0</v>
      </c>
      <c r="P35" s="23">
        <v>114.755</v>
      </c>
      <c r="Q35" s="23" t="e">
        <f t="shared" si="15"/>
        <v>#DIV/0!</v>
      </c>
      <c r="R35" s="23">
        <v>3750.9</v>
      </c>
      <c r="S35" s="23">
        <v>3880.1</v>
      </c>
      <c r="T35" s="23">
        <f t="shared" si="16"/>
        <v>103.4445066517369</v>
      </c>
      <c r="U35" s="23">
        <v>1823.3</v>
      </c>
      <c r="V35" s="23">
        <v>1836.43</v>
      </c>
      <c r="W35" s="23">
        <f t="shared" si="17"/>
        <v>100.72012285416554</v>
      </c>
      <c r="X35" s="23">
        <v>420</v>
      </c>
      <c r="Y35" s="23">
        <v>410</v>
      </c>
      <c r="Z35" s="23">
        <f t="shared" si="18"/>
        <v>97.61904761904762</v>
      </c>
      <c r="AA35" s="23"/>
      <c r="AB35" s="23">
        <v>0</v>
      </c>
      <c r="AC35" s="23" t="e">
        <f t="shared" si="19"/>
        <v>#DIV/0!</v>
      </c>
      <c r="AD35" s="23"/>
      <c r="AE35" s="23"/>
      <c r="AF35" s="23">
        <v>0</v>
      </c>
      <c r="AG35" s="23"/>
      <c r="AH35" s="23">
        <v>25380.2</v>
      </c>
      <c r="AI35" s="23">
        <v>25380.2</v>
      </c>
      <c r="AJ35" s="23"/>
      <c r="AK35" s="23"/>
      <c r="AL35" s="23">
        <v>0</v>
      </c>
      <c r="AM35" s="23">
        <v>0</v>
      </c>
      <c r="AN35" s="23"/>
      <c r="AO35" s="23"/>
      <c r="AP35" s="23"/>
      <c r="AQ35" s="23"/>
      <c r="AR35" s="23">
        <f t="shared" si="7"/>
        <v>1650</v>
      </c>
      <c r="AS35" s="23">
        <f t="shared" si="8"/>
        <v>1603.7</v>
      </c>
      <c r="AT35" s="23">
        <f t="shared" si="20"/>
        <v>97.1939393939394</v>
      </c>
      <c r="AU35" s="23">
        <v>1650</v>
      </c>
      <c r="AV35" s="23">
        <v>1603.7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/>
      <c r="BD35" s="23"/>
      <c r="BE35" s="23"/>
      <c r="BF35" s="23">
        <v>0</v>
      </c>
      <c r="BG35" s="23">
        <v>1560</v>
      </c>
      <c r="BH35" s="23">
        <v>1698.6</v>
      </c>
      <c r="BI35" s="23">
        <v>10</v>
      </c>
      <c r="BJ35" s="23">
        <v>24</v>
      </c>
      <c r="BK35" s="23"/>
      <c r="BL35" s="23"/>
      <c r="BM35" s="23"/>
      <c r="BN35" s="23">
        <v>0</v>
      </c>
      <c r="BO35" s="23"/>
      <c r="BP35" s="23">
        <v>0</v>
      </c>
      <c r="BQ35" s="23"/>
      <c r="BR35" s="23">
        <v>0</v>
      </c>
      <c r="BS35" s="23"/>
      <c r="BT35" s="23">
        <v>0</v>
      </c>
      <c r="BU35" s="23">
        <v>0</v>
      </c>
      <c r="BV35" s="23">
        <f t="shared" si="9"/>
        <v>34594.4</v>
      </c>
      <c r="BW35" s="23">
        <f t="shared" si="10"/>
        <v>34947.784999999996</v>
      </c>
      <c r="BX35" s="23"/>
      <c r="BY35" s="23"/>
      <c r="BZ35" s="23"/>
      <c r="CA35" s="23">
        <v>0</v>
      </c>
      <c r="CB35" s="23"/>
      <c r="CC35" s="23"/>
      <c r="CD35" s="23"/>
      <c r="CE35" s="23"/>
      <c r="CF35" s="23"/>
      <c r="CG35" s="23"/>
      <c r="CH35" s="23">
        <v>2276.3</v>
      </c>
      <c r="CI35" s="23">
        <v>2276.3</v>
      </c>
      <c r="CJ35" s="23"/>
      <c r="CK35" s="23">
        <f t="shared" si="11"/>
        <v>2276.3</v>
      </c>
      <c r="CL35" s="23">
        <f t="shared" si="12"/>
        <v>2276.3</v>
      </c>
    </row>
    <row r="36" spans="1:90" ht="21" customHeight="1">
      <c r="A36" s="21">
        <v>28</v>
      </c>
      <c r="B36" s="32" t="s">
        <v>96</v>
      </c>
      <c r="C36" s="23">
        <v>588.517</v>
      </c>
      <c r="D36" s="23">
        <v>1188.5741</v>
      </c>
      <c r="E36" s="23">
        <v>442.1909999999998</v>
      </c>
      <c r="F36" s="23">
        <f t="shared" si="0"/>
        <v>27479.28963798932</v>
      </c>
      <c r="G36" s="23">
        <f t="shared" si="1"/>
        <v>27360.915</v>
      </c>
      <c r="H36" s="23">
        <f t="shared" si="2"/>
        <v>99.56922235054552</v>
      </c>
      <c r="I36" s="23">
        <f t="shared" si="3"/>
        <v>3765.7999999999997</v>
      </c>
      <c r="J36" s="23">
        <f t="shared" si="4"/>
        <v>3666.015</v>
      </c>
      <c r="K36" s="23">
        <f t="shared" si="13"/>
        <v>97.35023102660789</v>
      </c>
      <c r="L36" s="23">
        <f t="shared" si="5"/>
        <v>1850</v>
      </c>
      <c r="M36" s="23">
        <f t="shared" si="6"/>
        <v>1870.326</v>
      </c>
      <c r="N36" s="23">
        <f t="shared" si="14"/>
        <v>101.09870270270271</v>
      </c>
      <c r="O36" s="23">
        <v>0</v>
      </c>
      <c r="P36" s="23">
        <v>0</v>
      </c>
      <c r="Q36" s="23" t="e">
        <f t="shared" si="15"/>
        <v>#DIV/0!</v>
      </c>
      <c r="R36" s="23">
        <v>1214.2</v>
      </c>
      <c r="S36" s="23">
        <v>1203.798</v>
      </c>
      <c r="T36" s="23">
        <f t="shared" si="16"/>
        <v>99.14330423323999</v>
      </c>
      <c r="U36" s="23">
        <v>1850</v>
      </c>
      <c r="V36" s="23">
        <v>1870.326</v>
      </c>
      <c r="W36" s="23">
        <f t="shared" si="17"/>
        <v>101.09870270270271</v>
      </c>
      <c r="X36" s="23">
        <v>60</v>
      </c>
      <c r="Y36" s="23">
        <v>70</v>
      </c>
      <c r="Z36" s="23">
        <f t="shared" si="18"/>
        <v>116.66666666666667</v>
      </c>
      <c r="AA36" s="23"/>
      <c r="AB36" s="23">
        <v>0</v>
      </c>
      <c r="AC36" s="23" t="e">
        <f t="shared" si="19"/>
        <v>#DIV/0!</v>
      </c>
      <c r="AD36" s="23"/>
      <c r="AE36" s="23"/>
      <c r="AF36" s="23">
        <v>0</v>
      </c>
      <c r="AG36" s="23"/>
      <c r="AH36" s="23">
        <v>23713.48963798932</v>
      </c>
      <c r="AI36" s="23">
        <v>23713.5</v>
      </c>
      <c r="AJ36" s="23"/>
      <c r="AK36" s="23"/>
      <c r="AL36" s="23">
        <v>0</v>
      </c>
      <c r="AM36" s="23">
        <v>-18.6</v>
      </c>
      <c r="AN36" s="23"/>
      <c r="AO36" s="23"/>
      <c r="AP36" s="23"/>
      <c r="AQ36" s="23"/>
      <c r="AR36" s="23">
        <f t="shared" si="7"/>
        <v>621.6</v>
      </c>
      <c r="AS36" s="23">
        <f t="shared" si="8"/>
        <v>521.891</v>
      </c>
      <c r="AT36" s="23">
        <f t="shared" si="20"/>
        <v>83.95929858429858</v>
      </c>
      <c r="AU36" s="23">
        <v>621.6</v>
      </c>
      <c r="AV36" s="23">
        <v>521.891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/>
      <c r="BD36" s="23"/>
      <c r="BE36" s="23"/>
      <c r="BF36" s="23">
        <v>0</v>
      </c>
      <c r="BG36" s="23"/>
      <c r="BH36" s="23">
        <v>0</v>
      </c>
      <c r="BI36" s="23">
        <v>20</v>
      </c>
      <c r="BJ36" s="23">
        <v>0</v>
      </c>
      <c r="BK36" s="23"/>
      <c r="BL36" s="23"/>
      <c r="BM36" s="23"/>
      <c r="BN36" s="23">
        <v>0</v>
      </c>
      <c r="BO36" s="23"/>
      <c r="BP36" s="23">
        <v>0</v>
      </c>
      <c r="BQ36" s="23"/>
      <c r="BR36" s="23">
        <v>0</v>
      </c>
      <c r="BS36" s="23"/>
      <c r="BT36" s="23">
        <v>0</v>
      </c>
      <c r="BU36" s="23">
        <v>0</v>
      </c>
      <c r="BV36" s="23">
        <f t="shared" si="9"/>
        <v>27479.28963798932</v>
      </c>
      <c r="BW36" s="23">
        <f t="shared" si="10"/>
        <v>27360.915</v>
      </c>
      <c r="BX36" s="23"/>
      <c r="BY36" s="23"/>
      <c r="BZ36" s="23"/>
      <c r="CA36" s="23">
        <v>0</v>
      </c>
      <c r="CB36" s="23"/>
      <c r="CC36" s="23"/>
      <c r="CD36" s="23"/>
      <c r="CE36" s="23"/>
      <c r="CF36" s="23"/>
      <c r="CG36" s="23"/>
      <c r="CH36" s="23">
        <v>490</v>
      </c>
      <c r="CI36" s="23">
        <v>490</v>
      </c>
      <c r="CJ36" s="23"/>
      <c r="CK36" s="23">
        <f t="shared" si="11"/>
        <v>490</v>
      </c>
      <c r="CL36" s="23">
        <f t="shared" si="12"/>
        <v>490</v>
      </c>
    </row>
    <row r="37" spans="1:90" ht="21" customHeight="1">
      <c r="A37" s="21">
        <v>29</v>
      </c>
      <c r="B37" s="32" t="s">
        <v>97</v>
      </c>
      <c r="C37" s="23">
        <v>3335.608</v>
      </c>
      <c r="D37" s="23">
        <v>2664.419</v>
      </c>
      <c r="E37" s="23">
        <v>356.03700000000003</v>
      </c>
      <c r="F37" s="23">
        <f t="shared" si="0"/>
        <v>44400.799999999996</v>
      </c>
      <c r="G37" s="23">
        <f t="shared" si="1"/>
        <v>44459.433000000005</v>
      </c>
      <c r="H37" s="23">
        <f t="shared" si="2"/>
        <v>100.1320539269563</v>
      </c>
      <c r="I37" s="23">
        <f t="shared" si="3"/>
        <v>9692.2</v>
      </c>
      <c r="J37" s="23">
        <f t="shared" si="4"/>
        <v>9813.933</v>
      </c>
      <c r="K37" s="23">
        <f t="shared" si="13"/>
        <v>101.25598935226266</v>
      </c>
      <c r="L37" s="23">
        <f t="shared" si="5"/>
        <v>4370.7</v>
      </c>
      <c r="M37" s="23">
        <f t="shared" si="6"/>
        <v>4401.054</v>
      </c>
      <c r="N37" s="23">
        <f t="shared" si="14"/>
        <v>100.69448829706913</v>
      </c>
      <c r="O37" s="23">
        <v>14.8</v>
      </c>
      <c r="P37" s="23">
        <v>14.145</v>
      </c>
      <c r="Q37" s="23">
        <f t="shared" si="15"/>
        <v>95.57432432432432</v>
      </c>
      <c r="R37" s="23">
        <v>2413.5</v>
      </c>
      <c r="S37" s="23">
        <v>2417.983</v>
      </c>
      <c r="T37" s="23">
        <f t="shared" si="16"/>
        <v>100.1857468406878</v>
      </c>
      <c r="U37" s="23">
        <v>4355.9</v>
      </c>
      <c r="V37" s="23">
        <v>4386.909</v>
      </c>
      <c r="W37" s="23">
        <f t="shared" si="17"/>
        <v>100.71188502950021</v>
      </c>
      <c r="X37" s="23">
        <v>160</v>
      </c>
      <c r="Y37" s="23">
        <v>120</v>
      </c>
      <c r="Z37" s="23">
        <f t="shared" si="18"/>
        <v>75</v>
      </c>
      <c r="AA37" s="23"/>
      <c r="AB37" s="23">
        <v>0</v>
      </c>
      <c r="AC37" s="23" t="e">
        <f t="shared" si="19"/>
        <v>#DIV/0!</v>
      </c>
      <c r="AD37" s="23"/>
      <c r="AE37" s="23"/>
      <c r="AF37" s="23">
        <v>0</v>
      </c>
      <c r="AG37" s="23"/>
      <c r="AH37" s="23">
        <v>34708.6</v>
      </c>
      <c r="AI37" s="23">
        <v>34708.6</v>
      </c>
      <c r="AJ37" s="23"/>
      <c r="AK37" s="23"/>
      <c r="AL37" s="23">
        <v>0</v>
      </c>
      <c r="AM37" s="23">
        <v>-63.1</v>
      </c>
      <c r="AN37" s="23"/>
      <c r="AO37" s="23"/>
      <c r="AP37" s="23"/>
      <c r="AQ37" s="23"/>
      <c r="AR37" s="23">
        <f t="shared" si="7"/>
        <v>1680</v>
      </c>
      <c r="AS37" s="23">
        <f t="shared" si="8"/>
        <v>1640.651</v>
      </c>
      <c r="AT37" s="23">
        <f t="shared" si="20"/>
        <v>97.65779761904763</v>
      </c>
      <c r="AU37" s="23">
        <v>1680</v>
      </c>
      <c r="AV37" s="23">
        <v>1640.651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/>
      <c r="BD37" s="23"/>
      <c r="BE37" s="23"/>
      <c r="BF37" s="23">
        <v>0</v>
      </c>
      <c r="BG37" s="23"/>
      <c r="BH37" s="23">
        <v>0</v>
      </c>
      <c r="BI37" s="23">
        <v>1068</v>
      </c>
      <c r="BJ37" s="23">
        <v>1234.245</v>
      </c>
      <c r="BK37" s="23"/>
      <c r="BL37" s="23"/>
      <c r="BM37" s="23"/>
      <c r="BN37" s="23">
        <v>0</v>
      </c>
      <c r="BO37" s="23"/>
      <c r="BP37" s="23">
        <v>0</v>
      </c>
      <c r="BQ37" s="23"/>
      <c r="BR37" s="23">
        <v>0</v>
      </c>
      <c r="BS37" s="23"/>
      <c r="BT37" s="23">
        <v>0</v>
      </c>
      <c r="BU37" s="23">
        <v>0</v>
      </c>
      <c r="BV37" s="23">
        <f t="shared" si="9"/>
        <v>44400.799999999996</v>
      </c>
      <c r="BW37" s="23">
        <f t="shared" si="10"/>
        <v>44459.433000000005</v>
      </c>
      <c r="BX37" s="23"/>
      <c r="BY37" s="23"/>
      <c r="BZ37" s="23"/>
      <c r="CA37" s="23">
        <v>0</v>
      </c>
      <c r="CB37" s="23"/>
      <c r="CC37" s="23"/>
      <c r="CD37" s="23"/>
      <c r="CE37" s="23"/>
      <c r="CF37" s="23"/>
      <c r="CG37" s="23"/>
      <c r="CH37" s="23">
        <v>0</v>
      </c>
      <c r="CI37" s="23">
        <v>0</v>
      </c>
      <c r="CJ37" s="23"/>
      <c r="CK37" s="23">
        <f t="shared" si="11"/>
        <v>0</v>
      </c>
      <c r="CL37" s="23">
        <f t="shared" si="12"/>
        <v>0</v>
      </c>
    </row>
    <row r="38" spans="1:90" ht="21" customHeight="1">
      <c r="A38" s="21">
        <v>30</v>
      </c>
      <c r="B38" s="32" t="s">
        <v>98</v>
      </c>
      <c r="C38" s="23">
        <v>30.0008</v>
      </c>
      <c r="D38" s="23">
        <v>267.52</v>
      </c>
      <c r="E38" s="23">
        <v>66.39000000000033</v>
      </c>
      <c r="F38" s="23">
        <f t="shared" si="0"/>
        <v>85584.74466522144</v>
      </c>
      <c r="G38" s="23">
        <f t="shared" si="1"/>
        <v>86412.641</v>
      </c>
      <c r="H38" s="23">
        <f t="shared" si="2"/>
        <v>100.96734101155178</v>
      </c>
      <c r="I38" s="23">
        <f t="shared" si="3"/>
        <v>18727.2</v>
      </c>
      <c r="J38" s="23">
        <f t="shared" si="4"/>
        <v>20096.521</v>
      </c>
      <c r="K38" s="23">
        <f t="shared" si="13"/>
        <v>107.31193664829766</v>
      </c>
      <c r="L38" s="23">
        <f t="shared" si="5"/>
        <v>9031.7</v>
      </c>
      <c r="M38" s="23">
        <f t="shared" si="6"/>
        <v>10763.382</v>
      </c>
      <c r="N38" s="23">
        <f t="shared" si="14"/>
        <v>119.17337821229668</v>
      </c>
      <c r="O38" s="23">
        <v>119</v>
      </c>
      <c r="P38" s="23">
        <v>27.902</v>
      </c>
      <c r="Q38" s="23">
        <f t="shared" si="15"/>
        <v>23.447058823529414</v>
      </c>
      <c r="R38" s="23">
        <v>2704.2</v>
      </c>
      <c r="S38" s="23">
        <v>2306.834</v>
      </c>
      <c r="T38" s="23">
        <f t="shared" si="16"/>
        <v>85.30559869832113</v>
      </c>
      <c r="U38" s="23">
        <v>8912.7</v>
      </c>
      <c r="V38" s="23">
        <v>10735.48</v>
      </c>
      <c r="W38" s="23">
        <f t="shared" si="17"/>
        <v>120.45149056963658</v>
      </c>
      <c r="X38" s="23">
        <v>614</v>
      </c>
      <c r="Y38" s="23">
        <v>245.5</v>
      </c>
      <c r="Z38" s="23">
        <f t="shared" si="18"/>
        <v>39.98371335504886</v>
      </c>
      <c r="AA38" s="23"/>
      <c r="AB38" s="23">
        <v>0</v>
      </c>
      <c r="AC38" s="23" t="e">
        <f t="shared" si="19"/>
        <v>#DIV/0!</v>
      </c>
      <c r="AD38" s="23"/>
      <c r="AE38" s="23"/>
      <c r="AF38" s="23">
        <v>0</v>
      </c>
      <c r="AG38" s="23"/>
      <c r="AH38" s="23">
        <v>63857.544665221445</v>
      </c>
      <c r="AI38" s="23">
        <v>63857.5</v>
      </c>
      <c r="AJ38" s="23"/>
      <c r="AK38" s="23"/>
      <c r="AL38" s="23">
        <v>0</v>
      </c>
      <c r="AM38" s="23">
        <v>-507.4</v>
      </c>
      <c r="AN38" s="23"/>
      <c r="AO38" s="23"/>
      <c r="AP38" s="23"/>
      <c r="AQ38" s="23"/>
      <c r="AR38" s="23">
        <f t="shared" si="7"/>
        <v>1538.1</v>
      </c>
      <c r="AS38" s="23">
        <f t="shared" si="8"/>
        <v>2610.105</v>
      </c>
      <c r="AT38" s="23">
        <f t="shared" si="20"/>
        <v>169.69670372537547</v>
      </c>
      <c r="AU38" s="23">
        <v>1538.1</v>
      </c>
      <c r="AV38" s="23">
        <v>1350.105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1260</v>
      </c>
      <c r="BC38" s="23"/>
      <c r="BD38" s="23"/>
      <c r="BE38" s="23"/>
      <c r="BF38" s="23">
        <v>0</v>
      </c>
      <c r="BG38" s="23"/>
      <c r="BH38" s="23">
        <v>60</v>
      </c>
      <c r="BI38" s="23">
        <v>4839.2</v>
      </c>
      <c r="BJ38" s="23">
        <v>4110.7</v>
      </c>
      <c r="BK38" s="23">
        <v>700</v>
      </c>
      <c r="BL38" s="23">
        <v>392.5</v>
      </c>
      <c r="BM38" s="23"/>
      <c r="BN38" s="23">
        <v>0</v>
      </c>
      <c r="BO38" s="23"/>
      <c r="BP38" s="23">
        <v>0</v>
      </c>
      <c r="BQ38" s="23"/>
      <c r="BR38" s="23">
        <v>0</v>
      </c>
      <c r="BS38" s="23"/>
      <c r="BT38" s="23">
        <v>0</v>
      </c>
      <c r="BU38" s="23">
        <v>0</v>
      </c>
      <c r="BV38" s="23">
        <f t="shared" si="9"/>
        <v>82584.74466522144</v>
      </c>
      <c r="BW38" s="23">
        <f t="shared" si="10"/>
        <v>83446.621</v>
      </c>
      <c r="BX38" s="23"/>
      <c r="BY38" s="23"/>
      <c r="BZ38" s="23">
        <v>3000</v>
      </c>
      <c r="CA38" s="23">
        <v>2966.02</v>
      </c>
      <c r="CB38" s="23"/>
      <c r="CC38" s="23"/>
      <c r="CD38" s="23"/>
      <c r="CE38" s="23"/>
      <c r="CF38" s="23"/>
      <c r="CG38" s="23"/>
      <c r="CH38" s="23">
        <v>2734.48</v>
      </c>
      <c r="CI38" s="23">
        <v>2734.48</v>
      </c>
      <c r="CJ38" s="23"/>
      <c r="CK38" s="23">
        <f t="shared" si="11"/>
        <v>5734.48</v>
      </c>
      <c r="CL38" s="23">
        <f t="shared" si="12"/>
        <v>5700.5</v>
      </c>
    </row>
    <row r="39" spans="1:90" ht="21" customHeight="1">
      <c r="A39" s="21">
        <v>31</v>
      </c>
      <c r="B39" s="32" t="s">
        <v>99</v>
      </c>
      <c r="C39" s="23">
        <v>1637.6891</v>
      </c>
      <c r="D39" s="23">
        <v>1359.185</v>
      </c>
      <c r="E39" s="23">
        <v>285.7240999999998</v>
      </c>
      <c r="F39" s="23">
        <f t="shared" si="0"/>
        <v>28947.872720312986</v>
      </c>
      <c r="G39" s="23">
        <f t="shared" si="1"/>
        <v>29260.291</v>
      </c>
      <c r="H39" s="23">
        <f t="shared" si="2"/>
        <v>101.07924434622717</v>
      </c>
      <c r="I39" s="23">
        <f t="shared" si="3"/>
        <v>5686.03</v>
      </c>
      <c r="J39" s="23">
        <f t="shared" si="4"/>
        <v>5998.491</v>
      </c>
      <c r="K39" s="23">
        <f t="shared" si="13"/>
        <v>105.49524008842725</v>
      </c>
      <c r="L39" s="23">
        <f t="shared" si="5"/>
        <v>1298.2</v>
      </c>
      <c r="M39" s="23">
        <f t="shared" si="6"/>
        <v>1502.7340000000002</v>
      </c>
      <c r="N39" s="23">
        <f t="shared" si="14"/>
        <v>115.75519950700972</v>
      </c>
      <c r="O39" s="23">
        <v>1.5</v>
      </c>
      <c r="P39" s="23">
        <v>4.354</v>
      </c>
      <c r="Q39" s="23">
        <f t="shared" si="15"/>
        <v>290.26666666666665</v>
      </c>
      <c r="R39" s="23">
        <v>2800</v>
      </c>
      <c r="S39" s="23">
        <v>2906.68</v>
      </c>
      <c r="T39" s="23">
        <f t="shared" si="16"/>
        <v>103.81</v>
      </c>
      <c r="U39" s="23">
        <v>1296.7</v>
      </c>
      <c r="V39" s="23">
        <v>1498.38</v>
      </c>
      <c r="W39" s="23">
        <f t="shared" si="17"/>
        <v>115.55332767795173</v>
      </c>
      <c r="X39" s="23">
        <v>105</v>
      </c>
      <c r="Y39" s="23">
        <v>72</v>
      </c>
      <c r="Z39" s="23">
        <f t="shared" si="18"/>
        <v>68.57142857142857</v>
      </c>
      <c r="AA39" s="23"/>
      <c r="AB39" s="23">
        <v>0</v>
      </c>
      <c r="AC39" s="23" t="e">
        <f t="shared" si="19"/>
        <v>#DIV/0!</v>
      </c>
      <c r="AD39" s="23"/>
      <c r="AE39" s="23"/>
      <c r="AF39" s="23">
        <v>0</v>
      </c>
      <c r="AG39" s="23"/>
      <c r="AH39" s="23">
        <v>23061.842720312987</v>
      </c>
      <c r="AI39" s="23">
        <v>23061.8</v>
      </c>
      <c r="AJ39" s="23"/>
      <c r="AK39" s="23"/>
      <c r="AL39" s="23">
        <v>0</v>
      </c>
      <c r="AM39" s="23">
        <v>0</v>
      </c>
      <c r="AN39" s="23"/>
      <c r="AO39" s="23"/>
      <c r="AP39" s="23"/>
      <c r="AQ39" s="23"/>
      <c r="AR39" s="23">
        <f t="shared" si="7"/>
        <v>1482.83</v>
      </c>
      <c r="AS39" s="23">
        <f t="shared" si="8"/>
        <v>1421.077</v>
      </c>
      <c r="AT39" s="23">
        <f t="shared" si="20"/>
        <v>95.83546326955889</v>
      </c>
      <c r="AU39" s="23">
        <v>573.8</v>
      </c>
      <c r="AV39" s="23">
        <v>525.337</v>
      </c>
      <c r="AW39" s="23">
        <v>909.03</v>
      </c>
      <c r="AX39" s="23">
        <v>895.74</v>
      </c>
      <c r="AY39" s="23">
        <v>0</v>
      </c>
      <c r="AZ39" s="23">
        <v>0</v>
      </c>
      <c r="BA39" s="23">
        <v>0</v>
      </c>
      <c r="BB39" s="23">
        <v>0</v>
      </c>
      <c r="BC39" s="23"/>
      <c r="BD39" s="23"/>
      <c r="BE39" s="23"/>
      <c r="BF39" s="23">
        <v>0</v>
      </c>
      <c r="BG39" s="23"/>
      <c r="BH39" s="23">
        <v>0</v>
      </c>
      <c r="BI39" s="23"/>
      <c r="BJ39" s="23">
        <v>96</v>
      </c>
      <c r="BK39" s="23"/>
      <c r="BL39" s="23"/>
      <c r="BM39" s="23"/>
      <c r="BN39" s="23">
        <v>0</v>
      </c>
      <c r="BO39" s="23"/>
      <c r="BP39" s="23">
        <v>0</v>
      </c>
      <c r="BQ39" s="23">
        <v>200</v>
      </c>
      <c r="BR39" s="23">
        <v>200</v>
      </c>
      <c r="BS39" s="23"/>
      <c r="BT39" s="23">
        <v>0</v>
      </c>
      <c r="BU39" s="23">
        <v>0</v>
      </c>
      <c r="BV39" s="23">
        <f t="shared" si="9"/>
        <v>28947.872720312986</v>
      </c>
      <c r="BW39" s="23">
        <f t="shared" si="10"/>
        <v>29260.291</v>
      </c>
      <c r="BX39" s="23"/>
      <c r="BY39" s="23"/>
      <c r="BZ39" s="23"/>
      <c r="CA39" s="23">
        <v>0</v>
      </c>
      <c r="CB39" s="23"/>
      <c r="CC39" s="23"/>
      <c r="CD39" s="23"/>
      <c r="CE39" s="23"/>
      <c r="CF39" s="23"/>
      <c r="CG39" s="23"/>
      <c r="CH39" s="23">
        <v>680</v>
      </c>
      <c r="CI39" s="23">
        <v>680</v>
      </c>
      <c r="CJ39" s="23"/>
      <c r="CK39" s="23">
        <f t="shared" si="11"/>
        <v>680</v>
      </c>
      <c r="CL39" s="23">
        <f t="shared" si="12"/>
        <v>680</v>
      </c>
    </row>
    <row r="40" spans="1:90" ht="21" customHeight="1">
      <c r="A40" s="21">
        <v>32</v>
      </c>
      <c r="B40" s="32" t="s">
        <v>100</v>
      </c>
      <c r="C40" s="23">
        <v>36.106</v>
      </c>
      <c r="D40" s="23">
        <v>2.158</v>
      </c>
      <c r="E40" s="23">
        <v>0</v>
      </c>
      <c r="F40" s="23">
        <f t="shared" si="0"/>
        <v>35244.7</v>
      </c>
      <c r="G40" s="23">
        <f t="shared" si="1"/>
        <v>32558.993000000002</v>
      </c>
      <c r="H40" s="23">
        <f t="shared" si="2"/>
        <v>92.37982732155474</v>
      </c>
      <c r="I40" s="23">
        <f t="shared" si="3"/>
        <v>12268.899999999998</v>
      </c>
      <c r="J40" s="23">
        <f t="shared" si="4"/>
        <v>9620.293</v>
      </c>
      <c r="K40" s="23">
        <f t="shared" si="13"/>
        <v>78.41202552796095</v>
      </c>
      <c r="L40" s="23">
        <f t="shared" si="5"/>
        <v>4154.5</v>
      </c>
      <c r="M40" s="23">
        <f t="shared" si="6"/>
        <v>3754.225</v>
      </c>
      <c r="N40" s="23">
        <f t="shared" si="14"/>
        <v>90.36526657840895</v>
      </c>
      <c r="O40" s="23">
        <v>4.1</v>
      </c>
      <c r="P40" s="23">
        <v>4.225</v>
      </c>
      <c r="Q40" s="23">
        <f t="shared" si="15"/>
        <v>103.04878048780488</v>
      </c>
      <c r="R40" s="23">
        <v>3646.2</v>
      </c>
      <c r="S40" s="23">
        <v>2616.068</v>
      </c>
      <c r="T40" s="23">
        <f t="shared" si="16"/>
        <v>71.7477922220394</v>
      </c>
      <c r="U40" s="23">
        <v>4150.4</v>
      </c>
      <c r="V40" s="23">
        <v>3750</v>
      </c>
      <c r="W40" s="23">
        <f t="shared" si="17"/>
        <v>90.35273708558212</v>
      </c>
      <c r="X40" s="23">
        <v>32</v>
      </c>
      <c r="Y40" s="23">
        <v>0</v>
      </c>
      <c r="Z40" s="23">
        <f t="shared" si="18"/>
        <v>0</v>
      </c>
      <c r="AA40" s="23"/>
      <c r="AB40" s="23">
        <v>0</v>
      </c>
      <c r="AC40" s="23" t="e">
        <f t="shared" si="19"/>
        <v>#DIV/0!</v>
      </c>
      <c r="AD40" s="23"/>
      <c r="AE40" s="23"/>
      <c r="AF40" s="23">
        <v>0</v>
      </c>
      <c r="AG40" s="23"/>
      <c r="AH40" s="23">
        <v>22975.8</v>
      </c>
      <c r="AI40" s="23">
        <v>22975.8</v>
      </c>
      <c r="AJ40" s="23"/>
      <c r="AK40" s="23"/>
      <c r="AL40" s="23">
        <v>0</v>
      </c>
      <c r="AM40" s="23">
        <v>-37.1</v>
      </c>
      <c r="AN40" s="23"/>
      <c r="AO40" s="23"/>
      <c r="AP40" s="23"/>
      <c r="AQ40" s="23"/>
      <c r="AR40" s="23">
        <f t="shared" si="7"/>
        <v>2996.2</v>
      </c>
      <c r="AS40" s="23">
        <f t="shared" si="8"/>
        <v>2100</v>
      </c>
      <c r="AT40" s="23">
        <f t="shared" si="20"/>
        <v>70.08877912021894</v>
      </c>
      <c r="AU40" s="23">
        <v>2996.2</v>
      </c>
      <c r="AV40" s="23">
        <v>2100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/>
      <c r="BD40" s="23"/>
      <c r="BE40" s="23"/>
      <c r="BF40" s="23">
        <v>0</v>
      </c>
      <c r="BG40" s="23"/>
      <c r="BH40" s="23">
        <v>0</v>
      </c>
      <c r="BI40" s="23">
        <v>1440</v>
      </c>
      <c r="BJ40" s="23">
        <v>1050</v>
      </c>
      <c r="BK40" s="23"/>
      <c r="BL40" s="23"/>
      <c r="BM40" s="23"/>
      <c r="BN40" s="23">
        <v>0</v>
      </c>
      <c r="BO40" s="23"/>
      <c r="BP40" s="23">
        <v>0</v>
      </c>
      <c r="BQ40" s="23"/>
      <c r="BR40" s="23">
        <v>0</v>
      </c>
      <c r="BS40" s="23"/>
      <c r="BT40" s="23">
        <v>100</v>
      </c>
      <c r="BU40" s="23">
        <v>0</v>
      </c>
      <c r="BV40" s="23">
        <f t="shared" si="9"/>
        <v>35244.7</v>
      </c>
      <c r="BW40" s="23">
        <f t="shared" si="10"/>
        <v>32558.993000000002</v>
      </c>
      <c r="BX40" s="23"/>
      <c r="BY40" s="23"/>
      <c r="BZ40" s="23"/>
      <c r="CA40" s="23">
        <v>0</v>
      </c>
      <c r="CB40" s="23"/>
      <c r="CC40" s="23"/>
      <c r="CD40" s="23"/>
      <c r="CE40" s="23"/>
      <c r="CF40" s="23"/>
      <c r="CG40" s="23"/>
      <c r="CH40" s="23">
        <v>0</v>
      </c>
      <c r="CI40" s="23">
        <v>0</v>
      </c>
      <c r="CJ40" s="23"/>
      <c r="CK40" s="23">
        <f t="shared" si="11"/>
        <v>0</v>
      </c>
      <c r="CL40" s="23">
        <f t="shared" si="12"/>
        <v>0</v>
      </c>
    </row>
    <row r="41" spans="1:90" ht="21" customHeight="1">
      <c r="A41" s="21">
        <v>33</v>
      </c>
      <c r="B41" s="32" t="s">
        <v>101</v>
      </c>
      <c r="C41" s="23">
        <v>1752.9143</v>
      </c>
      <c r="D41" s="23">
        <v>4829.7062</v>
      </c>
      <c r="E41" s="23">
        <v>799.7601999999993</v>
      </c>
      <c r="F41" s="23">
        <f aca="true" t="shared" si="21" ref="F41:F50">BV41+CK41-CH41</f>
        <v>39210.42086972752</v>
      </c>
      <c r="G41" s="23">
        <f aca="true" t="shared" si="22" ref="G41:G50">BW41+CL41-CI41</f>
        <v>39308.54299999999</v>
      </c>
      <c r="H41" s="23">
        <f aca="true" t="shared" si="23" ref="H41:H50">G41/F41*100</f>
        <v>100.25024503205022</v>
      </c>
      <c r="I41" s="23">
        <f aca="true" t="shared" si="24" ref="I41:I50">O41+R41+U41+X41+AA41+AD41+AP41+AU41+AW41+AY41+BA41+BC41+BG41+BI41+BM41+BO41+BS41</f>
        <v>6094.799999999999</v>
      </c>
      <c r="J41" s="23">
        <f aca="true" t="shared" si="25" ref="J41:J50">P41+S41+V41+Y41+AB41+AE41+AQ41+AV41+AX41+AZ41+BB41+BD41+BH41+BJ41+BN41+BP41+BT41</f>
        <v>6728.342999999999</v>
      </c>
      <c r="K41" s="23">
        <f t="shared" si="13"/>
        <v>110.3948119708604</v>
      </c>
      <c r="L41" s="23">
        <f aca="true" t="shared" si="26" ref="L41:L50">O41+U41</f>
        <v>2656.7</v>
      </c>
      <c r="M41" s="23">
        <f aca="true" t="shared" si="27" ref="M41:M50">P41+V41</f>
        <v>2527.02</v>
      </c>
      <c r="N41" s="23">
        <f t="shared" si="14"/>
        <v>95.1187563518651</v>
      </c>
      <c r="O41" s="23">
        <v>0</v>
      </c>
      <c r="P41" s="23">
        <v>0</v>
      </c>
      <c r="Q41" s="23" t="e">
        <f t="shared" si="15"/>
        <v>#DIV/0!</v>
      </c>
      <c r="R41" s="23">
        <v>2881.1</v>
      </c>
      <c r="S41" s="23">
        <v>2680.693</v>
      </c>
      <c r="T41" s="23">
        <f t="shared" si="16"/>
        <v>93.0440803859637</v>
      </c>
      <c r="U41" s="23">
        <v>2656.7</v>
      </c>
      <c r="V41" s="23">
        <v>2527.02</v>
      </c>
      <c r="W41" s="23">
        <f t="shared" si="17"/>
        <v>95.1187563518651</v>
      </c>
      <c r="X41" s="23">
        <v>96</v>
      </c>
      <c r="Y41" s="23">
        <v>414.11</v>
      </c>
      <c r="Z41" s="23">
        <f t="shared" si="18"/>
        <v>431.3645833333333</v>
      </c>
      <c r="AA41" s="23"/>
      <c r="AB41" s="23">
        <v>0</v>
      </c>
      <c r="AC41" s="23" t="e">
        <f t="shared" si="19"/>
        <v>#DIV/0!</v>
      </c>
      <c r="AD41" s="23"/>
      <c r="AE41" s="23"/>
      <c r="AF41" s="23">
        <v>0</v>
      </c>
      <c r="AG41" s="23"/>
      <c r="AH41" s="23">
        <v>33115.620869727514</v>
      </c>
      <c r="AI41" s="23">
        <v>33115.6</v>
      </c>
      <c r="AJ41" s="23"/>
      <c r="AK41" s="23"/>
      <c r="AL41" s="23">
        <v>0</v>
      </c>
      <c r="AM41" s="23">
        <v>-535.4</v>
      </c>
      <c r="AN41" s="23"/>
      <c r="AO41" s="23"/>
      <c r="AP41" s="23"/>
      <c r="AQ41" s="23"/>
      <c r="AR41" s="23">
        <f aca="true" t="shared" si="28" ref="AR41:AR50">AU41+AW41+AY41+BA41</f>
        <v>461</v>
      </c>
      <c r="AS41" s="23">
        <f aca="true" t="shared" si="29" ref="AS41:AS50">AV41+AX41+AZ41+BB41</f>
        <v>1106.52</v>
      </c>
      <c r="AT41" s="23">
        <f t="shared" si="20"/>
        <v>240.02603036876354</v>
      </c>
      <c r="AU41" s="23">
        <v>461</v>
      </c>
      <c r="AV41" s="23">
        <v>1106.52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/>
      <c r="BD41" s="23"/>
      <c r="BE41" s="23"/>
      <c r="BF41" s="23">
        <v>0</v>
      </c>
      <c r="BG41" s="23"/>
      <c r="BH41" s="23">
        <v>0</v>
      </c>
      <c r="BI41" s="23"/>
      <c r="BJ41" s="23">
        <v>0</v>
      </c>
      <c r="BK41" s="23"/>
      <c r="BL41" s="23"/>
      <c r="BM41" s="23"/>
      <c r="BN41" s="23">
        <v>0</v>
      </c>
      <c r="BO41" s="23"/>
      <c r="BP41" s="23">
        <v>0</v>
      </c>
      <c r="BQ41" s="23"/>
      <c r="BR41" s="23">
        <v>0</v>
      </c>
      <c r="BS41" s="23"/>
      <c r="BT41" s="23">
        <v>0</v>
      </c>
      <c r="BU41" s="23">
        <v>0</v>
      </c>
      <c r="BV41" s="23">
        <f aca="true" t="shared" si="30" ref="BV41:BV50">O41+R41+U41+X41+AA41+AD41+AF41+AH41+AJ41+AL41+AN41+AP41+AU41+AW41+AY41+BA41+BC41+BE41+BG41+BI41+BM41+BO41+BQ41+BS41</f>
        <v>39210.42086972752</v>
      </c>
      <c r="BW41" s="23">
        <f aca="true" t="shared" si="31" ref="BW41:BW50">P41+S41+V41+Y41+AB41+AE41+AG41+AI41+AK41+AM41+AO41+AQ41+AV41+AX41+AZ41+BB41+BD41+BF41+BH41+BJ41+BN41+BP41+BR41+BT41+BU41</f>
        <v>39308.54299999999</v>
      </c>
      <c r="BX41" s="23"/>
      <c r="BY41" s="23"/>
      <c r="BZ41" s="23"/>
      <c r="CA41" s="23">
        <v>0</v>
      </c>
      <c r="CB41" s="23"/>
      <c r="CC41" s="23"/>
      <c r="CD41" s="23"/>
      <c r="CE41" s="23"/>
      <c r="CF41" s="23"/>
      <c r="CG41" s="23"/>
      <c r="CH41" s="23">
        <v>2470</v>
      </c>
      <c r="CI41" s="23">
        <v>2470</v>
      </c>
      <c r="CJ41" s="23"/>
      <c r="CK41" s="23">
        <f aca="true" t="shared" si="32" ref="CK41:CK50">BX41+BZ41+CB41+CD41+CF41+CH41</f>
        <v>2470</v>
      </c>
      <c r="CL41" s="23">
        <f aca="true" t="shared" si="33" ref="CL41:CL50">BY41+CA41+CC41+CE41+CG41+CI41+CJ41</f>
        <v>2470</v>
      </c>
    </row>
    <row r="42" spans="1:90" ht="21" customHeight="1">
      <c r="A42" s="21">
        <v>34</v>
      </c>
      <c r="B42" s="32" t="s">
        <v>102</v>
      </c>
      <c r="C42" s="23">
        <v>12</v>
      </c>
      <c r="D42" s="23">
        <v>0</v>
      </c>
      <c r="E42" s="23">
        <v>572</v>
      </c>
      <c r="F42" s="23">
        <f t="shared" si="21"/>
        <v>19085.899999999998</v>
      </c>
      <c r="G42" s="23">
        <f t="shared" si="22"/>
        <v>18470.7</v>
      </c>
      <c r="H42" s="23">
        <f t="shared" si="23"/>
        <v>96.77667807124632</v>
      </c>
      <c r="I42" s="23">
        <f t="shared" si="24"/>
        <v>5082.1</v>
      </c>
      <c r="J42" s="23">
        <f t="shared" si="25"/>
        <v>4502.5</v>
      </c>
      <c r="K42" s="23">
        <f t="shared" si="13"/>
        <v>88.59526573660494</v>
      </c>
      <c r="L42" s="23">
        <f t="shared" si="26"/>
        <v>1505</v>
      </c>
      <c r="M42" s="23">
        <f t="shared" si="27"/>
        <v>1221.5</v>
      </c>
      <c r="N42" s="23">
        <f t="shared" si="14"/>
        <v>81.16279069767441</v>
      </c>
      <c r="O42" s="23">
        <v>0</v>
      </c>
      <c r="P42" s="23">
        <v>0</v>
      </c>
      <c r="Q42" s="23" t="e">
        <f t="shared" si="15"/>
        <v>#DIV/0!</v>
      </c>
      <c r="R42" s="23">
        <v>2000</v>
      </c>
      <c r="S42" s="23">
        <v>2034</v>
      </c>
      <c r="T42" s="23">
        <f t="shared" si="16"/>
        <v>101.69999999999999</v>
      </c>
      <c r="U42" s="23">
        <v>1505</v>
      </c>
      <c r="V42" s="23">
        <v>1221.5</v>
      </c>
      <c r="W42" s="23">
        <f t="shared" si="17"/>
        <v>81.16279069767441</v>
      </c>
      <c r="X42" s="23">
        <v>24</v>
      </c>
      <c r="Y42" s="23">
        <v>22</v>
      </c>
      <c r="Z42" s="23">
        <f t="shared" si="18"/>
        <v>91.66666666666666</v>
      </c>
      <c r="AA42" s="23"/>
      <c r="AB42" s="23">
        <v>0</v>
      </c>
      <c r="AC42" s="23" t="e">
        <f t="shared" si="19"/>
        <v>#DIV/0!</v>
      </c>
      <c r="AD42" s="23"/>
      <c r="AE42" s="23"/>
      <c r="AF42" s="23">
        <v>0</v>
      </c>
      <c r="AG42" s="23"/>
      <c r="AH42" s="23">
        <v>14003.8</v>
      </c>
      <c r="AI42" s="23">
        <v>14003.8</v>
      </c>
      <c r="AJ42" s="23"/>
      <c r="AK42" s="23"/>
      <c r="AL42" s="23">
        <v>0</v>
      </c>
      <c r="AM42" s="23">
        <v>-35.6</v>
      </c>
      <c r="AN42" s="23"/>
      <c r="AO42" s="23"/>
      <c r="AP42" s="23"/>
      <c r="AQ42" s="23"/>
      <c r="AR42" s="23">
        <f t="shared" si="28"/>
        <v>1553.1</v>
      </c>
      <c r="AS42" s="23">
        <f t="shared" si="29"/>
        <v>1225</v>
      </c>
      <c r="AT42" s="23">
        <f t="shared" si="20"/>
        <v>78.87450904642328</v>
      </c>
      <c r="AU42" s="23">
        <v>1553.1</v>
      </c>
      <c r="AV42" s="23">
        <v>1225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/>
      <c r="BD42" s="23"/>
      <c r="BE42" s="23"/>
      <c r="BF42" s="23">
        <v>0</v>
      </c>
      <c r="BG42" s="23"/>
      <c r="BH42" s="23">
        <v>0</v>
      </c>
      <c r="BI42" s="23"/>
      <c r="BJ42" s="23">
        <v>0</v>
      </c>
      <c r="BK42" s="23"/>
      <c r="BL42" s="23"/>
      <c r="BM42" s="23"/>
      <c r="BN42" s="23">
        <v>0</v>
      </c>
      <c r="BO42" s="23"/>
      <c r="BP42" s="23">
        <v>0</v>
      </c>
      <c r="BQ42" s="23"/>
      <c r="BR42" s="23">
        <v>0</v>
      </c>
      <c r="BS42" s="23"/>
      <c r="BT42" s="23">
        <v>0</v>
      </c>
      <c r="BU42" s="23">
        <v>0</v>
      </c>
      <c r="BV42" s="23">
        <f t="shared" si="30"/>
        <v>19085.899999999998</v>
      </c>
      <c r="BW42" s="23">
        <f t="shared" si="31"/>
        <v>18470.7</v>
      </c>
      <c r="BX42" s="23"/>
      <c r="BY42" s="23"/>
      <c r="BZ42" s="23"/>
      <c r="CA42" s="23">
        <v>0</v>
      </c>
      <c r="CB42" s="23"/>
      <c r="CC42" s="23"/>
      <c r="CD42" s="23"/>
      <c r="CE42" s="23"/>
      <c r="CF42" s="23"/>
      <c r="CG42" s="23"/>
      <c r="CH42" s="23">
        <v>0</v>
      </c>
      <c r="CI42" s="23">
        <v>0</v>
      </c>
      <c r="CJ42" s="23"/>
      <c r="CK42" s="23">
        <f t="shared" si="32"/>
        <v>0</v>
      </c>
      <c r="CL42" s="23">
        <f t="shared" si="33"/>
        <v>0</v>
      </c>
    </row>
    <row r="43" spans="1:90" ht="21" customHeight="1">
      <c r="A43" s="21">
        <v>35</v>
      </c>
      <c r="B43" s="32" t="s">
        <v>103</v>
      </c>
      <c r="C43" s="23">
        <v>639.801</v>
      </c>
      <c r="D43" s="23">
        <v>2046.75</v>
      </c>
      <c r="E43" s="23">
        <v>44.603000000000065</v>
      </c>
      <c r="F43" s="23">
        <f t="shared" si="21"/>
        <v>10588.4</v>
      </c>
      <c r="G43" s="23">
        <f t="shared" si="22"/>
        <v>10743.725</v>
      </c>
      <c r="H43" s="23">
        <f t="shared" si="23"/>
        <v>101.46693551433646</v>
      </c>
      <c r="I43" s="23">
        <f t="shared" si="24"/>
        <v>4379.9</v>
      </c>
      <c r="J43" s="23">
        <f t="shared" si="25"/>
        <v>4535.225</v>
      </c>
      <c r="K43" s="23">
        <f t="shared" si="13"/>
        <v>103.54631384278181</v>
      </c>
      <c r="L43" s="23">
        <f t="shared" si="26"/>
        <v>748.6</v>
      </c>
      <c r="M43" s="23">
        <f t="shared" si="27"/>
        <v>934</v>
      </c>
      <c r="N43" s="23">
        <f t="shared" si="14"/>
        <v>124.76623029655356</v>
      </c>
      <c r="O43" s="23">
        <v>0.6</v>
      </c>
      <c r="P43" s="23">
        <v>0</v>
      </c>
      <c r="Q43" s="23">
        <f t="shared" si="15"/>
        <v>0</v>
      </c>
      <c r="R43" s="23">
        <v>2060</v>
      </c>
      <c r="S43" s="23">
        <v>2136.6</v>
      </c>
      <c r="T43" s="23">
        <f t="shared" si="16"/>
        <v>103.71844660194174</v>
      </c>
      <c r="U43" s="23">
        <v>748</v>
      </c>
      <c r="V43" s="23">
        <v>934</v>
      </c>
      <c r="W43" s="23">
        <f t="shared" si="17"/>
        <v>124.86631016042782</v>
      </c>
      <c r="X43" s="23">
        <v>40</v>
      </c>
      <c r="Y43" s="23">
        <v>0</v>
      </c>
      <c r="Z43" s="23">
        <f t="shared" si="18"/>
        <v>0</v>
      </c>
      <c r="AA43" s="23"/>
      <c r="AB43" s="23">
        <v>0</v>
      </c>
      <c r="AC43" s="23" t="e">
        <f t="shared" si="19"/>
        <v>#DIV/0!</v>
      </c>
      <c r="AD43" s="23"/>
      <c r="AE43" s="23"/>
      <c r="AF43" s="23">
        <v>0</v>
      </c>
      <c r="AG43" s="23"/>
      <c r="AH43" s="23">
        <v>6208.5</v>
      </c>
      <c r="AI43" s="23">
        <v>6208.5</v>
      </c>
      <c r="AJ43" s="23"/>
      <c r="AK43" s="23"/>
      <c r="AL43" s="23">
        <v>0</v>
      </c>
      <c r="AM43" s="23">
        <v>0</v>
      </c>
      <c r="AN43" s="23"/>
      <c r="AO43" s="23"/>
      <c r="AP43" s="23"/>
      <c r="AQ43" s="23"/>
      <c r="AR43" s="23">
        <f t="shared" si="28"/>
        <v>1511.3</v>
      </c>
      <c r="AS43" s="23">
        <f t="shared" si="29"/>
        <v>1444.625</v>
      </c>
      <c r="AT43" s="23">
        <f t="shared" si="20"/>
        <v>95.58823529411765</v>
      </c>
      <c r="AU43" s="23">
        <v>1511.3</v>
      </c>
      <c r="AV43" s="23">
        <v>1444.625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/>
      <c r="BD43" s="23"/>
      <c r="BE43" s="23"/>
      <c r="BF43" s="23">
        <v>0</v>
      </c>
      <c r="BG43" s="23"/>
      <c r="BH43" s="23">
        <v>0</v>
      </c>
      <c r="BI43" s="23">
        <v>20</v>
      </c>
      <c r="BJ43" s="23">
        <v>20</v>
      </c>
      <c r="BK43" s="23"/>
      <c r="BL43" s="23"/>
      <c r="BM43" s="23"/>
      <c r="BN43" s="23">
        <v>0</v>
      </c>
      <c r="BO43" s="23"/>
      <c r="BP43" s="23">
        <v>0</v>
      </c>
      <c r="BQ43" s="23"/>
      <c r="BR43" s="23">
        <v>0</v>
      </c>
      <c r="BS43" s="23"/>
      <c r="BT43" s="23">
        <v>0</v>
      </c>
      <c r="BU43" s="23">
        <v>0</v>
      </c>
      <c r="BV43" s="23">
        <f t="shared" si="30"/>
        <v>10588.4</v>
      </c>
      <c r="BW43" s="23">
        <f t="shared" si="31"/>
        <v>10743.725</v>
      </c>
      <c r="BX43" s="23"/>
      <c r="BY43" s="23"/>
      <c r="BZ43" s="23"/>
      <c r="CA43" s="23">
        <v>0</v>
      </c>
      <c r="CB43" s="23"/>
      <c r="CC43" s="23"/>
      <c r="CD43" s="23"/>
      <c r="CE43" s="23"/>
      <c r="CF43" s="23"/>
      <c r="CG43" s="23"/>
      <c r="CH43" s="23">
        <v>0</v>
      </c>
      <c r="CI43" s="23">
        <v>0</v>
      </c>
      <c r="CJ43" s="23"/>
      <c r="CK43" s="23">
        <f t="shared" si="32"/>
        <v>0</v>
      </c>
      <c r="CL43" s="23">
        <f t="shared" si="33"/>
        <v>0</v>
      </c>
    </row>
    <row r="44" spans="1:90" ht="21" customHeight="1">
      <c r="A44" s="21">
        <v>36</v>
      </c>
      <c r="B44" s="33" t="s">
        <v>104</v>
      </c>
      <c r="C44" s="23">
        <v>1379.8635</v>
      </c>
      <c r="D44" s="23">
        <v>4608.1109</v>
      </c>
      <c r="E44" s="23">
        <v>32.22439999999915</v>
      </c>
      <c r="F44" s="23">
        <f t="shared" si="21"/>
        <v>72940.2</v>
      </c>
      <c r="G44" s="23">
        <f t="shared" si="22"/>
        <v>72678.35500000001</v>
      </c>
      <c r="H44" s="23">
        <f t="shared" si="23"/>
        <v>99.64101414583455</v>
      </c>
      <c r="I44" s="23">
        <f t="shared" si="24"/>
        <v>16524.2</v>
      </c>
      <c r="J44" s="23">
        <f t="shared" si="25"/>
        <v>16760.754999999997</v>
      </c>
      <c r="K44" s="23">
        <f t="shared" si="13"/>
        <v>101.43156703501528</v>
      </c>
      <c r="L44" s="23">
        <f t="shared" si="26"/>
        <v>6732.1</v>
      </c>
      <c r="M44" s="23">
        <f t="shared" si="27"/>
        <v>6761.7119999999995</v>
      </c>
      <c r="N44" s="23">
        <f t="shared" si="14"/>
        <v>100.43986274713683</v>
      </c>
      <c r="O44" s="23">
        <v>13</v>
      </c>
      <c r="P44" s="23">
        <v>5.766</v>
      </c>
      <c r="Q44" s="23">
        <f t="shared" si="15"/>
        <v>44.353846153846156</v>
      </c>
      <c r="R44" s="23">
        <v>4740.2</v>
      </c>
      <c r="S44" s="23">
        <v>4742.59</v>
      </c>
      <c r="T44" s="23">
        <f t="shared" si="16"/>
        <v>100.05041981350999</v>
      </c>
      <c r="U44" s="23">
        <v>6719.1</v>
      </c>
      <c r="V44" s="23">
        <v>6755.946</v>
      </c>
      <c r="W44" s="23">
        <f t="shared" si="17"/>
        <v>100.54837701477877</v>
      </c>
      <c r="X44" s="23">
        <v>878.8</v>
      </c>
      <c r="Y44" s="23">
        <v>882.9</v>
      </c>
      <c r="Z44" s="23">
        <f t="shared" si="18"/>
        <v>100.46654528903049</v>
      </c>
      <c r="AA44" s="23"/>
      <c r="AB44" s="23">
        <v>0</v>
      </c>
      <c r="AC44" s="23" t="e">
        <f t="shared" si="19"/>
        <v>#DIV/0!</v>
      </c>
      <c r="AD44" s="23"/>
      <c r="AE44" s="23"/>
      <c r="AF44" s="23">
        <v>0</v>
      </c>
      <c r="AG44" s="23"/>
      <c r="AH44" s="23">
        <v>56416</v>
      </c>
      <c r="AI44" s="23">
        <v>56416</v>
      </c>
      <c r="AJ44" s="23"/>
      <c r="AK44" s="23"/>
      <c r="AL44" s="23">
        <v>0</v>
      </c>
      <c r="AM44" s="23">
        <v>-498.4</v>
      </c>
      <c r="AN44" s="23"/>
      <c r="AO44" s="23"/>
      <c r="AP44" s="23"/>
      <c r="AQ44" s="23"/>
      <c r="AR44" s="23">
        <f t="shared" si="28"/>
        <v>1747</v>
      </c>
      <c r="AS44" s="23">
        <f t="shared" si="29"/>
        <v>1771.4</v>
      </c>
      <c r="AT44" s="23">
        <f t="shared" si="20"/>
        <v>101.39668002289639</v>
      </c>
      <c r="AU44" s="23">
        <v>1747</v>
      </c>
      <c r="AV44" s="23">
        <v>1771.4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/>
      <c r="BD44" s="23"/>
      <c r="BE44" s="23"/>
      <c r="BF44" s="23">
        <v>0</v>
      </c>
      <c r="BG44" s="23"/>
      <c r="BH44" s="23">
        <v>0</v>
      </c>
      <c r="BI44" s="23">
        <v>2255.7</v>
      </c>
      <c r="BJ44" s="23">
        <v>2431.71</v>
      </c>
      <c r="BK44" s="23"/>
      <c r="BL44" s="23"/>
      <c r="BM44" s="23">
        <v>170.4</v>
      </c>
      <c r="BN44" s="23">
        <v>170.443</v>
      </c>
      <c r="BO44" s="23"/>
      <c r="BP44" s="23">
        <v>0</v>
      </c>
      <c r="BQ44" s="23"/>
      <c r="BR44" s="23">
        <v>0</v>
      </c>
      <c r="BS44" s="23"/>
      <c r="BT44" s="23">
        <v>0</v>
      </c>
      <c r="BU44" s="23">
        <v>0</v>
      </c>
      <c r="BV44" s="23">
        <f t="shared" si="30"/>
        <v>72940.2</v>
      </c>
      <c r="BW44" s="23">
        <f t="shared" si="31"/>
        <v>72678.35500000001</v>
      </c>
      <c r="BX44" s="23"/>
      <c r="BY44" s="23"/>
      <c r="BZ44" s="23"/>
      <c r="CA44" s="23">
        <v>0</v>
      </c>
      <c r="CB44" s="23"/>
      <c r="CC44" s="23"/>
      <c r="CD44" s="23"/>
      <c r="CE44" s="23"/>
      <c r="CF44" s="23"/>
      <c r="CG44" s="23"/>
      <c r="CH44" s="23">
        <v>1341.2</v>
      </c>
      <c r="CI44" s="23">
        <v>1341.2</v>
      </c>
      <c r="CJ44" s="23"/>
      <c r="CK44" s="23">
        <f t="shared" si="32"/>
        <v>1341.2</v>
      </c>
      <c r="CL44" s="23">
        <f t="shared" si="33"/>
        <v>1341.2</v>
      </c>
    </row>
    <row r="45" spans="1:90" ht="21" customHeight="1">
      <c r="A45" s="21">
        <v>37</v>
      </c>
      <c r="B45" s="34" t="s">
        <v>105</v>
      </c>
      <c r="C45" s="23">
        <v>0.266</v>
      </c>
      <c r="D45" s="23">
        <v>82.323</v>
      </c>
      <c r="E45" s="23">
        <v>0.5890000000000555</v>
      </c>
      <c r="F45" s="23">
        <f t="shared" si="21"/>
        <v>68091.15257942768</v>
      </c>
      <c r="G45" s="23">
        <f t="shared" si="22"/>
        <v>65212.72</v>
      </c>
      <c r="H45" s="23">
        <f t="shared" si="23"/>
        <v>95.77267755003851</v>
      </c>
      <c r="I45" s="23">
        <f t="shared" si="24"/>
        <v>9830.1</v>
      </c>
      <c r="J45" s="23">
        <f t="shared" si="25"/>
        <v>8826.11</v>
      </c>
      <c r="K45" s="23">
        <f t="shared" si="13"/>
        <v>89.78657389039786</v>
      </c>
      <c r="L45" s="23">
        <f t="shared" si="26"/>
        <v>4737.1</v>
      </c>
      <c r="M45" s="23">
        <f t="shared" si="27"/>
        <v>4609.451</v>
      </c>
      <c r="N45" s="23">
        <f t="shared" si="14"/>
        <v>97.30533448734458</v>
      </c>
      <c r="O45" s="23">
        <v>4</v>
      </c>
      <c r="P45" s="23">
        <v>4.445</v>
      </c>
      <c r="Q45" s="23">
        <f t="shared" si="15"/>
        <v>111.125</v>
      </c>
      <c r="R45" s="23">
        <v>2117</v>
      </c>
      <c r="S45" s="23">
        <v>2144.962</v>
      </c>
      <c r="T45" s="23">
        <f t="shared" si="16"/>
        <v>101.32083136513934</v>
      </c>
      <c r="U45" s="23">
        <v>4733.1</v>
      </c>
      <c r="V45" s="23">
        <v>4605.006</v>
      </c>
      <c r="W45" s="23">
        <f t="shared" si="17"/>
        <v>97.29365532103695</v>
      </c>
      <c r="X45" s="23">
        <v>207</v>
      </c>
      <c r="Y45" s="23">
        <v>152</v>
      </c>
      <c r="Z45" s="23">
        <f t="shared" si="18"/>
        <v>73.42995169082126</v>
      </c>
      <c r="AA45" s="23"/>
      <c r="AB45" s="23">
        <v>0</v>
      </c>
      <c r="AC45" s="23" t="e">
        <f t="shared" si="19"/>
        <v>#DIV/0!</v>
      </c>
      <c r="AD45" s="23"/>
      <c r="AE45" s="23"/>
      <c r="AF45" s="23">
        <v>0</v>
      </c>
      <c r="AG45" s="23"/>
      <c r="AH45" s="23">
        <v>58261.052579427684</v>
      </c>
      <c r="AI45" s="23">
        <v>58261.1</v>
      </c>
      <c r="AJ45" s="23"/>
      <c r="AK45" s="23"/>
      <c r="AL45" s="23">
        <v>0</v>
      </c>
      <c r="AM45" s="23">
        <v>-453</v>
      </c>
      <c r="AN45" s="23"/>
      <c r="AO45" s="23"/>
      <c r="AP45" s="23"/>
      <c r="AQ45" s="23"/>
      <c r="AR45" s="23">
        <f t="shared" si="28"/>
        <v>1089</v>
      </c>
      <c r="AS45" s="23">
        <f t="shared" si="29"/>
        <v>714.697</v>
      </c>
      <c r="AT45" s="23">
        <f t="shared" si="20"/>
        <v>65.6287419651056</v>
      </c>
      <c r="AU45" s="23">
        <v>1089</v>
      </c>
      <c r="AV45" s="23">
        <v>714.697</v>
      </c>
      <c r="AW45" s="23"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/>
      <c r="BD45" s="23"/>
      <c r="BE45" s="23"/>
      <c r="BF45" s="23">
        <v>0</v>
      </c>
      <c r="BG45" s="23"/>
      <c r="BH45" s="23">
        <v>0</v>
      </c>
      <c r="BI45" s="23">
        <v>1680</v>
      </c>
      <c r="BJ45" s="23">
        <v>1205</v>
      </c>
      <c r="BK45" s="23"/>
      <c r="BL45" s="23"/>
      <c r="BM45" s="23"/>
      <c r="BN45" s="23">
        <v>0</v>
      </c>
      <c r="BO45" s="23"/>
      <c r="BP45" s="23">
        <v>0</v>
      </c>
      <c r="BQ45" s="23"/>
      <c r="BR45" s="23">
        <v>0</v>
      </c>
      <c r="BS45" s="23"/>
      <c r="BT45" s="23">
        <v>0</v>
      </c>
      <c r="BU45" s="23">
        <v>-1421.49</v>
      </c>
      <c r="BV45" s="23">
        <f t="shared" si="30"/>
        <v>68091.15257942768</v>
      </c>
      <c r="BW45" s="23">
        <f t="shared" si="31"/>
        <v>65212.719999999994</v>
      </c>
      <c r="BX45" s="23"/>
      <c r="BY45" s="23"/>
      <c r="BZ45" s="23"/>
      <c r="CA45" s="23">
        <v>0</v>
      </c>
      <c r="CB45" s="23"/>
      <c r="CC45" s="23"/>
      <c r="CD45" s="23"/>
      <c r="CE45" s="23"/>
      <c r="CF45" s="23"/>
      <c r="CG45" s="23"/>
      <c r="CH45" s="23">
        <v>734</v>
      </c>
      <c r="CI45" s="23">
        <v>734</v>
      </c>
      <c r="CJ45" s="23"/>
      <c r="CK45" s="23">
        <f t="shared" si="32"/>
        <v>734</v>
      </c>
      <c r="CL45" s="23">
        <f t="shared" si="33"/>
        <v>734</v>
      </c>
    </row>
    <row r="46" spans="1:90" ht="21" customHeight="1">
      <c r="A46" s="21">
        <v>38</v>
      </c>
      <c r="B46" s="31" t="s">
        <v>106</v>
      </c>
      <c r="C46" s="23">
        <v>50363.1406</v>
      </c>
      <c r="D46" s="23">
        <v>15332.9691</v>
      </c>
      <c r="E46" s="23">
        <v>3099.216199999997</v>
      </c>
      <c r="F46" s="23">
        <f t="shared" si="21"/>
        <v>547301.98591671</v>
      </c>
      <c r="G46" s="23">
        <f t="shared" si="22"/>
        <v>521919.4067</v>
      </c>
      <c r="H46" s="23">
        <f t="shared" si="23"/>
        <v>95.362235133462</v>
      </c>
      <c r="I46" s="23">
        <f t="shared" si="24"/>
        <v>166941.4</v>
      </c>
      <c r="J46" s="23">
        <f t="shared" si="25"/>
        <v>142389.8297</v>
      </c>
      <c r="K46" s="23">
        <f t="shared" si="13"/>
        <v>85.29330034371343</v>
      </c>
      <c r="L46" s="23">
        <f t="shared" si="26"/>
        <v>55614.399999999994</v>
      </c>
      <c r="M46" s="23">
        <f t="shared" si="27"/>
        <v>54821.7307</v>
      </c>
      <c r="N46" s="23">
        <f t="shared" si="14"/>
        <v>98.57470493253547</v>
      </c>
      <c r="O46" s="23">
        <v>2294.6999999999994</v>
      </c>
      <c r="P46" s="23">
        <v>1811.6527</v>
      </c>
      <c r="Q46" s="23">
        <f t="shared" si="15"/>
        <v>78.94943565607707</v>
      </c>
      <c r="R46" s="23">
        <v>60012.4</v>
      </c>
      <c r="S46" s="23">
        <v>46672.348</v>
      </c>
      <c r="T46" s="23">
        <f t="shared" si="16"/>
        <v>77.77117395738213</v>
      </c>
      <c r="U46" s="23">
        <v>53319.7</v>
      </c>
      <c r="V46" s="23">
        <v>53010.078</v>
      </c>
      <c r="W46" s="23">
        <f t="shared" si="17"/>
        <v>99.4193103111983</v>
      </c>
      <c r="X46" s="23">
        <v>5004.599999999999</v>
      </c>
      <c r="Y46" s="23">
        <v>4001.227</v>
      </c>
      <c r="Z46" s="23">
        <f t="shared" si="18"/>
        <v>79.95098509371378</v>
      </c>
      <c r="AA46" s="23">
        <v>3000</v>
      </c>
      <c r="AB46" s="23">
        <v>3238</v>
      </c>
      <c r="AC46" s="23">
        <f t="shared" si="19"/>
        <v>107.93333333333332</v>
      </c>
      <c r="AD46" s="23"/>
      <c r="AE46" s="23"/>
      <c r="AF46" s="23">
        <v>0</v>
      </c>
      <c r="AG46" s="23">
        <v>0</v>
      </c>
      <c r="AH46" s="23">
        <v>357603.48591671</v>
      </c>
      <c r="AI46" s="23">
        <v>357603.5</v>
      </c>
      <c r="AJ46" s="23"/>
      <c r="AK46" s="23"/>
      <c r="AL46" s="23">
        <v>17400</v>
      </c>
      <c r="AM46" s="23">
        <v>16772.9</v>
      </c>
      <c r="AN46" s="23"/>
      <c r="AO46" s="23"/>
      <c r="AP46" s="23"/>
      <c r="AQ46" s="23"/>
      <c r="AR46" s="23">
        <f t="shared" si="28"/>
        <v>31186.7</v>
      </c>
      <c r="AS46" s="23">
        <f t="shared" si="29"/>
        <v>23008.735</v>
      </c>
      <c r="AT46" s="23">
        <f t="shared" si="20"/>
        <v>73.77739549230921</v>
      </c>
      <c r="AU46" s="23">
        <v>26353.8</v>
      </c>
      <c r="AV46" s="23">
        <v>18153.785</v>
      </c>
      <c r="AW46" s="23">
        <v>2409.2</v>
      </c>
      <c r="AX46" s="23">
        <v>2497.39</v>
      </c>
      <c r="AY46" s="23">
        <v>0</v>
      </c>
      <c r="AZ46" s="23">
        <v>0</v>
      </c>
      <c r="BA46" s="23">
        <v>2423.7</v>
      </c>
      <c r="BB46" s="23">
        <v>2357.56</v>
      </c>
      <c r="BC46" s="23"/>
      <c r="BD46" s="23"/>
      <c r="BE46" s="23">
        <v>5357.1</v>
      </c>
      <c r="BF46" s="23">
        <v>5357.1</v>
      </c>
      <c r="BG46" s="23">
        <v>6192</v>
      </c>
      <c r="BH46" s="23">
        <v>4198.437</v>
      </c>
      <c r="BI46" s="23">
        <v>5257</v>
      </c>
      <c r="BJ46" s="23">
        <v>5760.61</v>
      </c>
      <c r="BK46" s="23">
        <v>1200</v>
      </c>
      <c r="BL46" s="23">
        <v>1223.2</v>
      </c>
      <c r="BM46" s="23">
        <v>204.3</v>
      </c>
      <c r="BN46" s="23">
        <v>204.31</v>
      </c>
      <c r="BO46" s="23">
        <v>50</v>
      </c>
      <c r="BP46" s="23">
        <v>0</v>
      </c>
      <c r="BQ46" s="23">
        <v>0</v>
      </c>
      <c r="BR46" s="23">
        <v>0</v>
      </c>
      <c r="BS46" s="23">
        <v>420</v>
      </c>
      <c r="BT46" s="23">
        <v>484.432</v>
      </c>
      <c r="BU46" s="23">
        <v>-203.923</v>
      </c>
      <c r="BV46" s="23">
        <f t="shared" si="30"/>
        <v>547301.98591671</v>
      </c>
      <c r="BW46" s="23">
        <f t="shared" si="31"/>
        <v>521919.40669999993</v>
      </c>
      <c r="BX46" s="23"/>
      <c r="BY46" s="23"/>
      <c r="BZ46" s="23"/>
      <c r="CA46" s="23">
        <v>0</v>
      </c>
      <c r="CB46" s="23"/>
      <c r="CC46" s="23"/>
      <c r="CD46" s="23"/>
      <c r="CE46" s="23"/>
      <c r="CF46" s="23"/>
      <c r="CG46" s="23"/>
      <c r="CH46" s="23">
        <v>9471.599</v>
      </c>
      <c r="CI46" s="23">
        <v>6679.599</v>
      </c>
      <c r="CJ46" s="23">
        <v>0</v>
      </c>
      <c r="CK46" s="23">
        <f t="shared" si="32"/>
        <v>9471.599</v>
      </c>
      <c r="CL46" s="23">
        <f t="shared" si="33"/>
        <v>6679.599</v>
      </c>
    </row>
    <row r="47" spans="1:90" ht="21" customHeight="1">
      <c r="A47" s="21">
        <v>39</v>
      </c>
      <c r="B47" s="31" t="s">
        <v>107</v>
      </c>
      <c r="C47" s="23">
        <v>1914.8682</v>
      </c>
      <c r="D47" s="23">
        <v>5830.5693</v>
      </c>
      <c r="E47" s="23">
        <v>338.5199999999989</v>
      </c>
      <c r="F47" s="23">
        <f t="shared" si="21"/>
        <v>81601</v>
      </c>
      <c r="G47" s="23">
        <f t="shared" si="22"/>
        <v>79855.70860000001</v>
      </c>
      <c r="H47" s="23">
        <f t="shared" si="23"/>
        <v>97.86118871092268</v>
      </c>
      <c r="I47" s="23">
        <f t="shared" si="24"/>
        <v>39658.7</v>
      </c>
      <c r="J47" s="23">
        <f t="shared" si="25"/>
        <v>37913.408599999995</v>
      </c>
      <c r="K47" s="23">
        <f t="shared" si="13"/>
        <v>95.59922186052492</v>
      </c>
      <c r="L47" s="23">
        <f t="shared" si="26"/>
        <v>5497.1</v>
      </c>
      <c r="M47" s="23">
        <f t="shared" si="27"/>
        <v>3795.246</v>
      </c>
      <c r="N47" s="23">
        <f t="shared" si="14"/>
        <v>69.04087609830638</v>
      </c>
      <c r="O47" s="23">
        <v>76.80000000000001</v>
      </c>
      <c r="P47" s="23">
        <v>45.733</v>
      </c>
      <c r="Q47" s="23">
        <f t="shared" si="15"/>
        <v>59.54817708333332</v>
      </c>
      <c r="R47" s="23">
        <v>10552.3</v>
      </c>
      <c r="S47" s="23">
        <v>9739.0246</v>
      </c>
      <c r="T47" s="23">
        <f t="shared" si="16"/>
        <v>92.29290865498518</v>
      </c>
      <c r="U47" s="23">
        <v>5420.3</v>
      </c>
      <c r="V47" s="23">
        <v>3749.513</v>
      </c>
      <c r="W47" s="23">
        <f t="shared" si="17"/>
        <v>69.17537774661918</v>
      </c>
      <c r="X47" s="23">
        <v>20</v>
      </c>
      <c r="Y47" s="23">
        <v>7.42</v>
      </c>
      <c r="Z47" s="23">
        <f t="shared" si="18"/>
        <v>37.1</v>
      </c>
      <c r="AA47" s="23">
        <v>0</v>
      </c>
      <c r="AB47" s="23">
        <v>0</v>
      </c>
      <c r="AC47" s="23" t="e">
        <f t="shared" si="19"/>
        <v>#DIV/0!</v>
      </c>
      <c r="AD47" s="23"/>
      <c r="AE47" s="23"/>
      <c r="AF47" s="23">
        <v>5163</v>
      </c>
      <c r="AG47" s="23">
        <v>5163</v>
      </c>
      <c r="AH47" s="23">
        <v>31779.3</v>
      </c>
      <c r="AI47" s="23">
        <v>31779.3</v>
      </c>
      <c r="AJ47" s="23"/>
      <c r="AK47" s="23"/>
      <c r="AL47" s="23">
        <v>5000</v>
      </c>
      <c r="AM47" s="23">
        <v>5000</v>
      </c>
      <c r="AN47" s="23"/>
      <c r="AO47" s="23"/>
      <c r="AP47" s="23"/>
      <c r="AQ47" s="23"/>
      <c r="AR47" s="23">
        <f t="shared" si="28"/>
        <v>22857.3</v>
      </c>
      <c r="AS47" s="23">
        <f t="shared" si="29"/>
        <v>23483.798</v>
      </c>
      <c r="AT47" s="23">
        <f t="shared" si="20"/>
        <v>102.74090990624438</v>
      </c>
      <c r="AU47" s="23">
        <v>22567.3</v>
      </c>
      <c r="AV47" s="23">
        <v>23184.088</v>
      </c>
      <c r="AW47" s="23">
        <v>0</v>
      </c>
      <c r="AX47" s="23">
        <v>0</v>
      </c>
      <c r="AY47" s="23">
        <v>0</v>
      </c>
      <c r="AZ47" s="23">
        <v>0</v>
      </c>
      <c r="BA47" s="23">
        <v>290</v>
      </c>
      <c r="BB47" s="23">
        <v>299.71</v>
      </c>
      <c r="BC47" s="23"/>
      <c r="BD47" s="23"/>
      <c r="BE47" s="23">
        <v>0</v>
      </c>
      <c r="BF47" s="23">
        <v>0</v>
      </c>
      <c r="BG47" s="23">
        <v>0</v>
      </c>
      <c r="BH47" s="23">
        <v>0</v>
      </c>
      <c r="BI47" s="23">
        <v>100</v>
      </c>
      <c r="BJ47" s="23">
        <v>255.92</v>
      </c>
      <c r="BK47" s="23"/>
      <c r="BL47" s="23"/>
      <c r="BM47" s="23">
        <v>0</v>
      </c>
      <c r="BN47" s="23">
        <v>0</v>
      </c>
      <c r="BO47" s="23"/>
      <c r="BP47" s="23">
        <v>0</v>
      </c>
      <c r="BQ47" s="23"/>
      <c r="BR47" s="23">
        <v>0</v>
      </c>
      <c r="BS47" s="23">
        <v>632</v>
      </c>
      <c r="BT47" s="23">
        <v>632</v>
      </c>
      <c r="BU47" s="23">
        <v>0</v>
      </c>
      <c r="BV47" s="23">
        <f t="shared" si="30"/>
        <v>81601</v>
      </c>
      <c r="BW47" s="23">
        <f t="shared" si="31"/>
        <v>79855.70860000001</v>
      </c>
      <c r="BX47" s="23"/>
      <c r="BY47" s="23"/>
      <c r="BZ47" s="23"/>
      <c r="CA47" s="23">
        <v>0</v>
      </c>
      <c r="CB47" s="23"/>
      <c r="CC47" s="23"/>
      <c r="CD47" s="23"/>
      <c r="CE47" s="23"/>
      <c r="CF47" s="23"/>
      <c r="CG47" s="23"/>
      <c r="CH47" s="23">
        <v>5500</v>
      </c>
      <c r="CI47" s="23">
        <v>5500</v>
      </c>
      <c r="CJ47" s="23"/>
      <c r="CK47" s="23">
        <f t="shared" si="32"/>
        <v>5500</v>
      </c>
      <c r="CL47" s="23">
        <f t="shared" si="33"/>
        <v>5500</v>
      </c>
    </row>
    <row r="48" spans="1:90" ht="21" customHeight="1">
      <c r="A48" s="21">
        <v>40</v>
      </c>
      <c r="B48" s="31" t="s">
        <v>108</v>
      </c>
      <c r="C48" s="23">
        <v>1322.5612</v>
      </c>
      <c r="D48" s="23">
        <v>5465.8179</v>
      </c>
      <c r="E48" s="23">
        <v>2739.2599999999993</v>
      </c>
      <c r="F48" s="23">
        <f t="shared" si="21"/>
        <v>156488.1</v>
      </c>
      <c r="G48" s="23">
        <f t="shared" si="22"/>
        <v>154524.97490000003</v>
      </c>
      <c r="H48" s="23">
        <f t="shared" si="23"/>
        <v>98.74551157564059</v>
      </c>
      <c r="I48" s="23">
        <f t="shared" si="24"/>
        <v>47968.2</v>
      </c>
      <c r="J48" s="23">
        <f t="shared" si="25"/>
        <v>49165.9849</v>
      </c>
      <c r="K48" s="23">
        <f t="shared" si="13"/>
        <v>102.4970394970001</v>
      </c>
      <c r="L48" s="23">
        <f t="shared" si="26"/>
        <v>10695.5</v>
      </c>
      <c r="M48" s="23">
        <f t="shared" si="27"/>
        <v>10792.2878</v>
      </c>
      <c r="N48" s="23">
        <f t="shared" si="14"/>
        <v>100.90493946052077</v>
      </c>
      <c r="O48" s="23">
        <v>471</v>
      </c>
      <c r="P48" s="23">
        <v>424.19</v>
      </c>
      <c r="Q48" s="23">
        <f t="shared" si="15"/>
        <v>90.06157112526539</v>
      </c>
      <c r="R48" s="23">
        <v>21000</v>
      </c>
      <c r="S48" s="23">
        <v>21068.4557</v>
      </c>
      <c r="T48" s="23">
        <f t="shared" si="16"/>
        <v>100.32597952380952</v>
      </c>
      <c r="U48" s="23">
        <v>10224.5</v>
      </c>
      <c r="V48" s="23">
        <v>10368.0978</v>
      </c>
      <c r="W48" s="23">
        <f t="shared" si="17"/>
        <v>101.40444813927331</v>
      </c>
      <c r="X48" s="23">
        <v>1004.6</v>
      </c>
      <c r="Y48" s="23">
        <v>985.23</v>
      </c>
      <c r="Z48" s="23">
        <f t="shared" si="18"/>
        <v>98.07186940075651</v>
      </c>
      <c r="AA48" s="23">
        <v>520</v>
      </c>
      <c r="AB48" s="23">
        <v>308.3</v>
      </c>
      <c r="AC48" s="23">
        <f t="shared" si="19"/>
        <v>59.28846153846155</v>
      </c>
      <c r="AD48" s="23"/>
      <c r="AE48" s="23"/>
      <c r="AF48" s="23">
        <v>0</v>
      </c>
      <c r="AG48" s="23"/>
      <c r="AH48" s="23">
        <v>84378.9</v>
      </c>
      <c r="AI48" s="23">
        <v>84378.9</v>
      </c>
      <c r="AJ48" s="23"/>
      <c r="AK48" s="23"/>
      <c r="AL48" s="23">
        <v>0</v>
      </c>
      <c r="AM48" s="23">
        <v>-705.9</v>
      </c>
      <c r="AN48" s="23"/>
      <c r="AO48" s="23"/>
      <c r="AP48" s="23"/>
      <c r="AQ48" s="23"/>
      <c r="AR48" s="23">
        <f t="shared" si="28"/>
        <v>10418.1</v>
      </c>
      <c r="AS48" s="23">
        <f t="shared" si="29"/>
        <v>10485.3494</v>
      </c>
      <c r="AT48" s="23">
        <f t="shared" si="20"/>
        <v>100.6455054184544</v>
      </c>
      <c r="AU48" s="23">
        <v>0</v>
      </c>
      <c r="AV48" s="23">
        <v>2050.96</v>
      </c>
      <c r="AW48" s="23">
        <v>9811</v>
      </c>
      <c r="AX48" s="23">
        <v>7664.2134</v>
      </c>
      <c r="AY48" s="23">
        <v>0</v>
      </c>
      <c r="AZ48" s="23">
        <v>0</v>
      </c>
      <c r="BA48" s="23">
        <v>607.1</v>
      </c>
      <c r="BB48" s="23">
        <v>770.176</v>
      </c>
      <c r="BC48" s="23"/>
      <c r="BD48" s="23"/>
      <c r="BE48" s="23">
        <v>3416.7</v>
      </c>
      <c r="BF48" s="23">
        <v>3416.7</v>
      </c>
      <c r="BG48" s="23">
        <v>0</v>
      </c>
      <c r="BH48" s="23">
        <v>883.922</v>
      </c>
      <c r="BI48" s="23">
        <v>4330</v>
      </c>
      <c r="BJ48" s="23">
        <v>4642.44</v>
      </c>
      <c r="BK48" s="23">
        <v>2170</v>
      </c>
      <c r="BL48" s="23">
        <v>2643.3999999999996</v>
      </c>
      <c r="BM48" s="23">
        <v>0</v>
      </c>
      <c r="BN48" s="23">
        <v>0</v>
      </c>
      <c r="BO48" s="23">
        <v>0</v>
      </c>
      <c r="BP48" s="23">
        <v>0</v>
      </c>
      <c r="BQ48" s="23">
        <v>9000</v>
      </c>
      <c r="BR48" s="23">
        <v>6545</v>
      </c>
      <c r="BS48" s="23">
        <v>0</v>
      </c>
      <c r="BT48" s="23">
        <v>0</v>
      </c>
      <c r="BU48" s="23">
        <v>0</v>
      </c>
      <c r="BV48" s="23">
        <f t="shared" si="30"/>
        <v>144763.80000000002</v>
      </c>
      <c r="BW48" s="23">
        <f t="shared" si="31"/>
        <v>142800.68490000002</v>
      </c>
      <c r="BX48" s="23">
        <v>8724.3</v>
      </c>
      <c r="BY48" s="23">
        <v>8724.29</v>
      </c>
      <c r="BZ48" s="23">
        <v>3000</v>
      </c>
      <c r="CA48" s="23">
        <v>3000</v>
      </c>
      <c r="CB48" s="23"/>
      <c r="CC48" s="23"/>
      <c r="CD48" s="23"/>
      <c r="CE48" s="23"/>
      <c r="CF48" s="23"/>
      <c r="CG48" s="23"/>
      <c r="CH48" s="23">
        <v>0</v>
      </c>
      <c r="CI48" s="23">
        <v>0</v>
      </c>
      <c r="CJ48" s="23"/>
      <c r="CK48" s="23">
        <f t="shared" si="32"/>
        <v>11724.3</v>
      </c>
      <c r="CL48" s="23">
        <f t="shared" si="33"/>
        <v>11724.29</v>
      </c>
    </row>
    <row r="49" spans="1:90" ht="21" customHeight="1">
      <c r="A49" s="21">
        <v>41</v>
      </c>
      <c r="B49" s="31" t="s">
        <v>109</v>
      </c>
      <c r="C49" s="23">
        <v>4921.8975</v>
      </c>
      <c r="D49" s="23">
        <v>16744.421</v>
      </c>
      <c r="E49" s="23">
        <v>653.0609999999999</v>
      </c>
      <c r="F49" s="23">
        <f t="shared" si="21"/>
        <v>192032.02176752235</v>
      </c>
      <c r="G49" s="23">
        <f t="shared" si="22"/>
        <v>194117.32400000002</v>
      </c>
      <c r="H49" s="23">
        <f t="shared" si="23"/>
        <v>101.085913804002</v>
      </c>
      <c r="I49" s="23">
        <f t="shared" si="24"/>
        <v>59027.899999999994</v>
      </c>
      <c r="J49" s="23">
        <f t="shared" si="25"/>
        <v>61112.724</v>
      </c>
      <c r="K49" s="23">
        <f t="shared" si="13"/>
        <v>103.53192981623944</v>
      </c>
      <c r="L49" s="23">
        <f t="shared" si="26"/>
        <v>17314.1</v>
      </c>
      <c r="M49" s="23">
        <f t="shared" si="27"/>
        <v>20369.351000000002</v>
      </c>
      <c r="N49" s="23">
        <f t="shared" si="14"/>
        <v>117.64602838149256</v>
      </c>
      <c r="O49" s="23">
        <v>525.3</v>
      </c>
      <c r="P49" s="23">
        <v>2287.346</v>
      </c>
      <c r="Q49" s="23">
        <f t="shared" si="15"/>
        <v>435.4361317342471</v>
      </c>
      <c r="R49" s="23">
        <v>23512.699999999997</v>
      </c>
      <c r="S49" s="23">
        <v>23512.542</v>
      </c>
      <c r="T49" s="23">
        <f t="shared" si="16"/>
        <v>99.99932802272816</v>
      </c>
      <c r="U49" s="23">
        <v>16788.8</v>
      </c>
      <c r="V49" s="23">
        <v>18082.005</v>
      </c>
      <c r="W49" s="23">
        <f t="shared" si="17"/>
        <v>107.7027839988564</v>
      </c>
      <c r="X49" s="23">
        <v>2870.7</v>
      </c>
      <c r="Y49" s="23">
        <v>1983.84</v>
      </c>
      <c r="Z49" s="23">
        <f t="shared" si="18"/>
        <v>69.1064897063434</v>
      </c>
      <c r="AA49" s="23">
        <v>1200</v>
      </c>
      <c r="AB49" s="23">
        <v>588.4</v>
      </c>
      <c r="AC49" s="23">
        <f t="shared" si="19"/>
        <v>49.03333333333333</v>
      </c>
      <c r="AD49" s="23"/>
      <c r="AE49" s="23"/>
      <c r="AF49" s="23">
        <v>0</v>
      </c>
      <c r="AG49" s="23"/>
      <c r="AH49" s="23">
        <v>129492.02176752235</v>
      </c>
      <c r="AI49" s="23">
        <v>129492</v>
      </c>
      <c r="AJ49" s="23"/>
      <c r="AK49" s="23"/>
      <c r="AL49" s="23">
        <v>0</v>
      </c>
      <c r="AM49" s="23">
        <v>0</v>
      </c>
      <c r="AN49" s="23"/>
      <c r="AO49" s="23"/>
      <c r="AP49" s="23"/>
      <c r="AQ49" s="23"/>
      <c r="AR49" s="23">
        <f t="shared" si="28"/>
        <v>10856.4</v>
      </c>
      <c r="AS49" s="23">
        <f t="shared" si="29"/>
        <v>11772.180999999999</v>
      </c>
      <c r="AT49" s="23">
        <f t="shared" si="20"/>
        <v>108.43540215909509</v>
      </c>
      <c r="AU49" s="23">
        <v>9726.4</v>
      </c>
      <c r="AV49" s="23">
        <v>10085.201</v>
      </c>
      <c r="AW49" s="23">
        <v>0</v>
      </c>
      <c r="AX49" s="23">
        <v>0</v>
      </c>
      <c r="AY49" s="23">
        <v>730</v>
      </c>
      <c r="AZ49" s="23">
        <v>720</v>
      </c>
      <c r="BA49" s="23">
        <v>400</v>
      </c>
      <c r="BB49" s="23">
        <v>966.98</v>
      </c>
      <c r="BC49" s="23"/>
      <c r="BD49" s="23"/>
      <c r="BE49" s="23">
        <v>3512.1</v>
      </c>
      <c r="BF49" s="23">
        <v>3512.6</v>
      </c>
      <c r="BG49" s="23">
        <v>150</v>
      </c>
      <c r="BH49" s="23">
        <v>2290.06</v>
      </c>
      <c r="BI49" s="23">
        <v>3064</v>
      </c>
      <c r="BJ49" s="23">
        <v>596.35</v>
      </c>
      <c r="BK49" s="23"/>
      <c r="BL49" s="23">
        <v>67.1</v>
      </c>
      <c r="BM49" s="23">
        <v>0</v>
      </c>
      <c r="BN49" s="23">
        <v>0</v>
      </c>
      <c r="BO49" s="23">
        <v>20</v>
      </c>
      <c r="BP49" s="23">
        <v>0</v>
      </c>
      <c r="BQ49" s="23"/>
      <c r="BR49" s="23">
        <v>0</v>
      </c>
      <c r="BS49" s="23">
        <v>40</v>
      </c>
      <c r="BT49" s="23">
        <v>0</v>
      </c>
      <c r="BU49" s="23">
        <v>0</v>
      </c>
      <c r="BV49" s="23">
        <f t="shared" si="30"/>
        <v>192032.02176752235</v>
      </c>
      <c r="BW49" s="23">
        <f t="shared" si="31"/>
        <v>194117.32400000002</v>
      </c>
      <c r="BX49" s="23"/>
      <c r="BY49" s="23"/>
      <c r="BZ49" s="23"/>
      <c r="CA49" s="23">
        <v>0</v>
      </c>
      <c r="CB49" s="23"/>
      <c r="CC49" s="23"/>
      <c r="CD49" s="23"/>
      <c r="CE49" s="23"/>
      <c r="CF49" s="23"/>
      <c r="CG49" s="23"/>
      <c r="CH49" s="23">
        <v>0</v>
      </c>
      <c r="CI49" s="23">
        <v>0</v>
      </c>
      <c r="CJ49" s="23"/>
      <c r="CK49" s="23">
        <f t="shared" si="32"/>
        <v>0</v>
      </c>
      <c r="CL49" s="23">
        <f t="shared" si="33"/>
        <v>0</v>
      </c>
    </row>
    <row r="50" spans="1:90" ht="21" customHeight="1">
      <c r="A50" s="21">
        <v>42</v>
      </c>
      <c r="B50" s="31" t="s">
        <v>110</v>
      </c>
      <c r="C50" s="23">
        <v>0.0007</v>
      </c>
      <c r="D50" s="23">
        <v>5260.0554</v>
      </c>
      <c r="E50" s="23">
        <v>1149.5260999999991</v>
      </c>
      <c r="F50" s="23">
        <f t="shared" si="21"/>
        <v>108452.9347990336</v>
      </c>
      <c r="G50" s="23">
        <f t="shared" si="22"/>
        <v>107001.85500000003</v>
      </c>
      <c r="H50" s="23">
        <f t="shared" si="23"/>
        <v>98.66201887323524</v>
      </c>
      <c r="I50" s="23">
        <f t="shared" si="24"/>
        <v>32731.442</v>
      </c>
      <c r="J50" s="23">
        <f t="shared" si="25"/>
        <v>31328.323000000004</v>
      </c>
      <c r="K50" s="23">
        <f t="shared" si="13"/>
        <v>95.71323805410103</v>
      </c>
      <c r="L50" s="23">
        <f t="shared" si="26"/>
        <v>9311.5</v>
      </c>
      <c r="M50" s="23">
        <f t="shared" si="27"/>
        <v>8287.656</v>
      </c>
      <c r="N50" s="23">
        <f t="shared" si="14"/>
        <v>89.00452129087688</v>
      </c>
      <c r="O50" s="23">
        <v>251.1</v>
      </c>
      <c r="P50" s="23">
        <v>154.156</v>
      </c>
      <c r="Q50" s="23">
        <f t="shared" si="15"/>
        <v>61.39227399442454</v>
      </c>
      <c r="R50" s="23">
        <v>16408.6</v>
      </c>
      <c r="S50" s="23">
        <v>16109.021</v>
      </c>
      <c r="T50" s="23">
        <f t="shared" si="16"/>
        <v>98.17425618273346</v>
      </c>
      <c r="U50" s="23">
        <v>9060.4</v>
      </c>
      <c r="V50" s="23">
        <v>8133.5</v>
      </c>
      <c r="W50" s="23">
        <f t="shared" si="17"/>
        <v>89.76976733919034</v>
      </c>
      <c r="X50" s="23">
        <v>300</v>
      </c>
      <c r="Y50" s="23">
        <v>99.9</v>
      </c>
      <c r="Z50" s="23">
        <f t="shared" si="18"/>
        <v>33.300000000000004</v>
      </c>
      <c r="AA50" s="23">
        <v>0</v>
      </c>
      <c r="AB50" s="23">
        <v>0</v>
      </c>
      <c r="AC50" s="23" t="e">
        <f t="shared" si="19"/>
        <v>#DIV/0!</v>
      </c>
      <c r="AD50" s="23"/>
      <c r="AE50" s="23"/>
      <c r="AF50" s="23">
        <v>0</v>
      </c>
      <c r="AG50" s="23"/>
      <c r="AH50" s="23">
        <v>70909.46079903358</v>
      </c>
      <c r="AI50" s="23">
        <v>70909.5</v>
      </c>
      <c r="AJ50" s="23"/>
      <c r="AK50" s="23"/>
      <c r="AL50" s="23">
        <v>0</v>
      </c>
      <c r="AM50" s="23">
        <v>-48</v>
      </c>
      <c r="AN50" s="23"/>
      <c r="AO50" s="23"/>
      <c r="AP50" s="23"/>
      <c r="AQ50" s="23"/>
      <c r="AR50" s="23">
        <f t="shared" si="28"/>
        <v>6311.342</v>
      </c>
      <c r="AS50" s="23">
        <f t="shared" si="29"/>
        <v>6431.746</v>
      </c>
      <c r="AT50" s="23">
        <f t="shared" si="20"/>
        <v>101.90774006542507</v>
      </c>
      <c r="AU50" s="23">
        <v>6099.2</v>
      </c>
      <c r="AV50" s="23">
        <v>6219.604</v>
      </c>
      <c r="AW50" s="23">
        <v>0</v>
      </c>
      <c r="AX50" s="23">
        <v>0</v>
      </c>
      <c r="AY50" s="23">
        <v>0</v>
      </c>
      <c r="AZ50" s="23">
        <v>0</v>
      </c>
      <c r="BA50" s="23">
        <v>212.142</v>
      </c>
      <c r="BB50" s="23">
        <v>212.142</v>
      </c>
      <c r="BC50" s="23"/>
      <c r="BD50" s="23"/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/>
      <c r="BL50" s="23"/>
      <c r="BM50" s="23">
        <v>0</v>
      </c>
      <c r="BN50" s="23">
        <v>0</v>
      </c>
      <c r="BO50" s="23">
        <v>0</v>
      </c>
      <c r="BP50" s="23">
        <v>0</v>
      </c>
      <c r="BQ50" s="23"/>
      <c r="BR50" s="23">
        <v>0</v>
      </c>
      <c r="BS50" s="23">
        <v>400</v>
      </c>
      <c r="BT50" s="23">
        <v>400</v>
      </c>
      <c r="BU50" s="23">
        <v>0</v>
      </c>
      <c r="BV50" s="23">
        <f t="shared" si="30"/>
        <v>103640.90279903359</v>
      </c>
      <c r="BW50" s="23">
        <f t="shared" si="31"/>
        <v>102189.82300000002</v>
      </c>
      <c r="BX50" s="23"/>
      <c r="BY50" s="23"/>
      <c r="BZ50" s="23"/>
      <c r="CA50" s="23">
        <v>0</v>
      </c>
      <c r="CB50" s="23"/>
      <c r="CC50" s="23"/>
      <c r="CD50" s="23">
        <v>4812.032</v>
      </c>
      <c r="CE50" s="23">
        <v>4812.032</v>
      </c>
      <c r="CF50" s="23"/>
      <c r="CG50" s="23"/>
      <c r="CH50" s="23">
        <v>0</v>
      </c>
      <c r="CI50" s="23">
        <v>0</v>
      </c>
      <c r="CJ50" s="23"/>
      <c r="CK50" s="23">
        <f t="shared" si="32"/>
        <v>4812.032</v>
      </c>
      <c r="CL50" s="23">
        <f t="shared" si="33"/>
        <v>4812.032</v>
      </c>
    </row>
    <row r="51" spans="1:90" s="14" customFormat="1" ht="23.25" customHeight="1">
      <c r="A51" s="22"/>
      <c r="B51" s="15" t="s">
        <v>53</v>
      </c>
      <c r="C51" s="23">
        <f>SUM(C9:C50)</f>
        <v>239659.41480000006</v>
      </c>
      <c r="D51" s="23">
        <f>SUM(D9:D50)</f>
        <v>287445.37229999993</v>
      </c>
      <c r="E51" s="23">
        <f>SUM(E9:E50)</f>
        <v>158405.05260000002</v>
      </c>
      <c r="F51" s="23">
        <f>SUM(F9:F50)</f>
        <v>6828557.852307985</v>
      </c>
      <c r="G51" s="23">
        <f>SUM(G9:G50)</f>
        <v>6708591.070899998</v>
      </c>
      <c r="H51" s="23">
        <f>G51/F51*100</f>
        <v>98.24316079613445</v>
      </c>
      <c r="I51" s="23">
        <f>SUM(I9:I50)</f>
        <v>2258630.272</v>
      </c>
      <c r="J51" s="23">
        <f>SUM(J9:J50)</f>
        <v>2163009.9248999995</v>
      </c>
      <c r="K51" s="23">
        <f>J51/I51*100</f>
        <v>95.76644534143566</v>
      </c>
      <c r="L51" s="23">
        <f>SUM(L9:L50)</f>
        <v>864619.4999999997</v>
      </c>
      <c r="M51" s="23">
        <f>SUM(M9:M50)</f>
        <v>855547.0892000002</v>
      </c>
      <c r="N51" s="23">
        <f>M51/L51*100</f>
        <v>98.95070481292643</v>
      </c>
      <c r="O51" s="23">
        <f>SUM(O9:O50)</f>
        <v>117707.30000000005</v>
      </c>
      <c r="P51" s="23">
        <f>SUM(P9:P50)</f>
        <v>117235.56200000002</v>
      </c>
      <c r="Q51" s="23">
        <f>P51/O51*100</f>
        <v>99.59922791534592</v>
      </c>
      <c r="R51" s="23">
        <f>SUM(R9:R50)</f>
        <v>389361.00000000006</v>
      </c>
      <c r="S51" s="23">
        <f>SUM(S9:S50)</f>
        <v>350652.8859</v>
      </c>
      <c r="T51" s="23">
        <f>S51/R51*100</f>
        <v>90.05855386132662</v>
      </c>
      <c r="U51" s="23">
        <f>SUM(U9:U50)</f>
        <v>746912.2000000001</v>
      </c>
      <c r="V51" s="23">
        <f>SUM(V9:V50)</f>
        <v>738311.5272</v>
      </c>
      <c r="W51" s="23">
        <f>V51/U51*100</f>
        <v>98.8485028360763</v>
      </c>
      <c r="X51" s="23">
        <f>SUM(X9:X50)</f>
        <v>130666.70000000001</v>
      </c>
      <c r="Y51" s="23">
        <f>SUM(Y9:Y50)</f>
        <v>117461.03499999999</v>
      </c>
      <c r="Z51" s="23">
        <f>Y51/X51*100</f>
        <v>89.89362630264634</v>
      </c>
      <c r="AA51" s="23">
        <f>SUM(AA9:AA50)</f>
        <v>49220</v>
      </c>
      <c r="AB51" s="23">
        <f>SUM(AB9:AB50)</f>
        <v>46212.346000000005</v>
      </c>
      <c r="AC51" s="23">
        <f>AB51/AA51*100</f>
        <v>93.88936611133687</v>
      </c>
      <c r="AD51" s="23">
        <f aca="true" t="shared" si="34" ref="AD51:AS51">SUM(AD9:AD50)</f>
        <v>0</v>
      </c>
      <c r="AE51" s="23">
        <f t="shared" si="34"/>
        <v>0</v>
      </c>
      <c r="AF51" s="23">
        <f t="shared" si="34"/>
        <v>5163</v>
      </c>
      <c r="AG51" s="23">
        <f t="shared" si="34"/>
        <v>5163</v>
      </c>
      <c r="AH51" s="23">
        <f t="shared" si="34"/>
        <v>4413338.648307984</v>
      </c>
      <c r="AI51" s="23">
        <f t="shared" si="34"/>
        <v>4413338.600000001</v>
      </c>
      <c r="AJ51" s="23">
        <f t="shared" si="34"/>
        <v>0</v>
      </c>
      <c r="AK51" s="23">
        <f t="shared" si="34"/>
        <v>0</v>
      </c>
      <c r="AL51" s="23">
        <f t="shared" si="34"/>
        <v>24847.6</v>
      </c>
      <c r="AM51" s="23">
        <f t="shared" si="34"/>
        <v>13334.900000000003</v>
      </c>
      <c r="AN51" s="23">
        <f t="shared" si="34"/>
        <v>0</v>
      </c>
      <c r="AO51" s="23">
        <f t="shared" si="34"/>
        <v>0</v>
      </c>
      <c r="AP51" s="23">
        <f t="shared" si="34"/>
        <v>0</v>
      </c>
      <c r="AQ51" s="23">
        <f t="shared" si="34"/>
        <v>0</v>
      </c>
      <c r="AR51" s="23">
        <f t="shared" si="34"/>
        <v>347746.172</v>
      </c>
      <c r="AS51" s="23">
        <f t="shared" si="34"/>
        <v>317511.0124</v>
      </c>
      <c r="AT51" s="23">
        <f>AS51/AR51*100</f>
        <v>91.3053939814469</v>
      </c>
      <c r="AU51" s="23">
        <f aca="true" t="shared" si="35" ref="AU51:CL51">SUM(AU9:AU50)</f>
        <v>269398</v>
      </c>
      <c r="AV51" s="23">
        <f t="shared" si="35"/>
        <v>241463.71099999998</v>
      </c>
      <c r="AW51" s="23">
        <f t="shared" si="35"/>
        <v>30359.829999999998</v>
      </c>
      <c r="AX51" s="23">
        <f t="shared" si="35"/>
        <v>23494.0434</v>
      </c>
      <c r="AY51" s="23">
        <f t="shared" si="35"/>
        <v>730</v>
      </c>
      <c r="AZ51" s="23">
        <f t="shared" si="35"/>
        <v>720</v>
      </c>
      <c r="BA51" s="23">
        <f t="shared" si="35"/>
        <v>47258.342000000004</v>
      </c>
      <c r="BB51" s="23">
        <f t="shared" si="35"/>
        <v>51833.258</v>
      </c>
      <c r="BC51" s="23">
        <f t="shared" si="35"/>
        <v>0</v>
      </c>
      <c r="BD51" s="23">
        <f t="shared" si="35"/>
        <v>0</v>
      </c>
      <c r="BE51" s="23">
        <f t="shared" si="35"/>
        <v>97842.00000000001</v>
      </c>
      <c r="BF51" s="23">
        <f t="shared" si="35"/>
        <v>97834.10500000001</v>
      </c>
      <c r="BG51" s="23">
        <f t="shared" si="35"/>
        <v>37944.3</v>
      </c>
      <c r="BH51" s="23">
        <f t="shared" si="35"/>
        <v>36263.458999999995</v>
      </c>
      <c r="BI51" s="23">
        <f t="shared" si="35"/>
        <v>407116.29999999993</v>
      </c>
      <c r="BJ51" s="23">
        <f t="shared" si="35"/>
        <v>393558.9183999999</v>
      </c>
      <c r="BK51" s="23">
        <f t="shared" si="35"/>
        <v>203956.9</v>
      </c>
      <c r="BL51" s="23">
        <f t="shared" si="35"/>
        <v>190084.30000000002</v>
      </c>
      <c r="BM51" s="23">
        <f t="shared" si="35"/>
        <v>15374.699999999999</v>
      </c>
      <c r="BN51" s="23">
        <f t="shared" si="35"/>
        <v>22795.542</v>
      </c>
      <c r="BO51" s="23">
        <f t="shared" si="35"/>
        <v>3650</v>
      </c>
      <c r="BP51" s="23">
        <f t="shared" si="35"/>
        <v>6456.401000000001</v>
      </c>
      <c r="BQ51" s="23">
        <f t="shared" si="35"/>
        <v>9200</v>
      </c>
      <c r="BR51" s="23">
        <f t="shared" si="35"/>
        <v>6745</v>
      </c>
      <c r="BS51" s="23">
        <f t="shared" si="35"/>
        <v>12931.599999999999</v>
      </c>
      <c r="BT51" s="23">
        <f t="shared" si="35"/>
        <v>16551.236000000004</v>
      </c>
      <c r="BU51" s="23">
        <f t="shared" si="35"/>
        <v>-9557.811000000002</v>
      </c>
      <c r="BV51" s="23">
        <f t="shared" si="35"/>
        <v>6809021.520307985</v>
      </c>
      <c r="BW51" s="23">
        <f t="shared" si="35"/>
        <v>6689867.718899998</v>
      </c>
      <c r="BX51" s="23">
        <f t="shared" si="35"/>
        <v>8724.3</v>
      </c>
      <c r="BY51" s="23">
        <f t="shared" si="35"/>
        <v>8724.29</v>
      </c>
      <c r="BZ51" s="23">
        <f t="shared" si="35"/>
        <v>6000</v>
      </c>
      <c r="CA51" s="23">
        <f t="shared" si="35"/>
        <v>5966.02</v>
      </c>
      <c r="CB51" s="23">
        <f t="shared" si="35"/>
        <v>0</v>
      </c>
      <c r="CC51" s="23">
        <f t="shared" si="35"/>
        <v>0</v>
      </c>
      <c r="CD51" s="23">
        <f t="shared" si="35"/>
        <v>4812.032</v>
      </c>
      <c r="CE51" s="23">
        <f t="shared" si="35"/>
        <v>4812.032</v>
      </c>
      <c r="CF51" s="23">
        <f t="shared" si="35"/>
        <v>0</v>
      </c>
      <c r="CG51" s="23">
        <f t="shared" si="35"/>
        <v>0</v>
      </c>
      <c r="CH51" s="23">
        <f t="shared" si="35"/>
        <v>213177.042</v>
      </c>
      <c r="CI51" s="23">
        <f t="shared" si="35"/>
        <v>179998.042</v>
      </c>
      <c r="CJ51" s="23">
        <f t="shared" si="35"/>
        <v>-778.99</v>
      </c>
      <c r="CK51" s="23">
        <f t="shared" si="35"/>
        <v>232713.37399999998</v>
      </c>
      <c r="CL51" s="23">
        <f t="shared" si="35"/>
        <v>198721.394</v>
      </c>
    </row>
    <row r="52" spans="1:90" ht="17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</row>
    <row r="53" spans="1:90" ht="17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</row>
    <row r="54" spans="1:90" ht="17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</row>
    <row r="55" spans="1:90" ht="17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</row>
    <row r="56" spans="1:90" ht="17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</row>
    <row r="57" spans="1:90" ht="17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</row>
    <row r="58" spans="1:90" ht="17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</row>
    <row r="59" spans="1:90" ht="17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</row>
    <row r="60" spans="1:90" ht="17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</row>
    <row r="61" spans="1:90" ht="17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</row>
    <row r="62" spans="1:90" ht="17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</row>
    <row r="63" spans="1:90" ht="17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</row>
    <row r="64" spans="1:90" ht="17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</row>
    <row r="65" spans="1:90" ht="17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</row>
    <row r="66" spans="1:90" ht="17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</row>
    <row r="67" spans="1:90" ht="17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</row>
    <row r="68" spans="1:90" ht="17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</row>
    <row r="69" spans="1:90" ht="17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</row>
    <row r="70" spans="1:90" ht="17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</row>
    <row r="71" spans="1:90" ht="17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</row>
    <row r="72" spans="1:90" ht="17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</row>
    <row r="73" spans="1:90" ht="17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</row>
    <row r="74" spans="1:90" ht="17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</row>
    <row r="75" spans="1:90" ht="17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</row>
    <row r="76" spans="1:90" ht="17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</row>
    <row r="77" spans="1:90" ht="17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</row>
    <row r="78" spans="1:90" ht="17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</row>
    <row r="79" spans="1:90" ht="17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</row>
    <row r="80" spans="1:90" ht="17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</row>
    <row r="81" spans="1:90" ht="17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</row>
    <row r="82" spans="1:90" ht="17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</row>
    <row r="83" spans="1:90" ht="17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</row>
    <row r="84" spans="1:90" ht="17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</row>
    <row r="85" spans="1:90" ht="17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</row>
    <row r="86" spans="1:90" ht="17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</row>
    <row r="87" spans="1:90" ht="17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</row>
    <row r="88" spans="1:90" ht="17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</row>
    <row r="89" spans="1:90" ht="17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</row>
    <row r="90" spans="1:90" ht="17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</row>
    <row r="91" spans="1:90" ht="17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</row>
    <row r="92" spans="1:90" ht="17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</row>
    <row r="93" spans="1:90" ht="17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</row>
    <row r="94" spans="1:90" ht="17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</row>
    <row r="95" spans="1:90" ht="17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</row>
    <row r="96" spans="1:90" ht="17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</row>
    <row r="97" spans="1:90" ht="17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</row>
    <row r="98" spans="1:90" ht="17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</row>
    <row r="99" spans="1:90" ht="17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</row>
    <row r="100" spans="1:90" ht="17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</row>
    <row r="101" spans="1:90" ht="17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</row>
    <row r="102" spans="1:90" ht="17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</row>
    <row r="103" spans="1:90" ht="17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</row>
    <row r="104" spans="1:90" ht="17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</row>
    <row r="105" spans="1:90" ht="17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</row>
    <row r="106" spans="1:90" ht="17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</row>
    <row r="107" spans="1:90" ht="17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</row>
    <row r="108" spans="1:90" ht="17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</row>
    <row r="109" spans="1:90" ht="17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</row>
    <row r="110" spans="1:90" ht="17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</row>
    <row r="111" spans="1:90" ht="17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</row>
    <row r="112" spans="1:90" ht="17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</row>
    <row r="113" spans="1:90" ht="17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</row>
    <row r="114" spans="1:90" ht="17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</row>
    <row r="115" spans="1:90" ht="17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</row>
    <row r="116" spans="1:90" ht="17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</row>
    <row r="117" spans="1:90" ht="17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</row>
    <row r="118" spans="1:90" ht="17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</row>
    <row r="119" spans="1:90" ht="17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</row>
    <row r="120" spans="1:90" ht="17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</row>
    <row r="121" spans="1:90" ht="17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</row>
    <row r="122" spans="1:90" ht="17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</row>
    <row r="123" spans="1:90" ht="17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</row>
    <row r="124" spans="1:90" ht="17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</row>
    <row r="125" spans="1:90" ht="17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</row>
    <row r="126" spans="1:90" ht="17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</row>
    <row r="127" spans="1:90" ht="17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</row>
    <row r="128" spans="1:90" ht="17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</row>
    <row r="129" spans="1:90" ht="17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</row>
    <row r="130" spans="1:90" ht="17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</row>
    <row r="131" spans="1:90" ht="17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</row>
    <row r="132" spans="1:90" ht="17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</row>
    <row r="133" spans="1:90" ht="17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</row>
    <row r="134" spans="1:90" ht="17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</row>
    <row r="135" spans="1:90" ht="17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</row>
    <row r="136" spans="1:90" ht="17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</row>
    <row r="137" spans="1:90" ht="17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</row>
    <row r="138" spans="1:90" ht="17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</row>
    <row r="139" spans="1:90" ht="17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</row>
    <row r="140" spans="1:90" ht="17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</row>
    <row r="141" spans="1:90" ht="17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</row>
    <row r="142" spans="1:90" ht="17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</row>
    <row r="143" spans="1:90" ht="17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</row>
    <row r="144" spans="1:90" ht="17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</row>
    <row r="145" spans="1:90" ht="17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</row>
    <row r="146" spans="1:90" ht="17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</row>
    <row r="147" spans="1:90" ht="17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</row>
    <row r="148" spans="1:90" ht="17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</row>
    <row r="149" spans="1:90" ht="17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</row>
    <row r="150" spans="1:90" ht="17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</row>
    <row r="151" spans="1:90" ht="17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</row>
    <row r="152" spans="1:90" ht="17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</row>
    <row r="153" spans="1:90" ht="17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</row>
    <row r="154" spans="1:90" ht="17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</row>
    <row r="155" spans="1:90" ht="17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</row>
    <row r="156" spans="1:90" ht="17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</row>
    <row r="157" spans="1:90" ht="17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</row>
    <row r="158" spans="1:90" ht="17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</row>
    <row r="159" spans="1:90" ht="17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</row>
    <row r="160" spans="1:90" ht="17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</row>
    <row r="161" spans="1:90" ht="17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</row>
    <row r="162" spans="1:90" ht="17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</row>
    <row r="163" spans="1:90" ht="17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</row>
    <row r="164" spans="1:90" ht="17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</row>
    <row r="165" spans="1:90" ht="17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</row>
    <row r="166" spans="1:90" ht="17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</row>
    <row r="167" spans="1:90" ht="17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</row>
    <row r="168" spans="1:90" ht="17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</row>
    <row r="169" spans="1:90" ht="17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</row>
    <row r="170" spans="1:90" ht="17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</row>
    <row r="171" spans="1:90" ht="17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</row>
    <row r="172" spans="1:90" ht="17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</row>
    <row r="173" spans="1:90" ht="17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</row>
    <row r="174" spans="1:90" ht="17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</row>
    <row r="175" spans="1:90" ht="17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</row>
    <row r="176" spans="1:90" ht="17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</row>
    <row r="177" spans="1:90" ht="17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</row>
    <row r="178" spans="1:90" ht="17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</row>
    <row r="179" spans="1:90" ht="17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</row>
    <row r="180" spans="1:90" ht="17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</row>
    <row r="181" spans="1:90" ht="17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</row>
    <row r="182" spans="1:90" ht="17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</row>
    <row r="183" spans="1:90" ht="17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</row>
    <row r="184" spans="1:90" ht="17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</row>
    <row r="185" spans="1:90" ht="17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</row>
    <row r="186" spans="1:90" ht="17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</row>
    <row r="187" spans="1:90" ht="17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</row>
    <row r="188" spans="1:90" ht="17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</row>
    <row r="189" spans="1:90" ht="17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</row>
    <row r="190" spans="1:90" ht="17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</row>
    <row r="191" spans="1:90" ht="17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</row>
    <row r="192" spans="1:90" ht="17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</row>
    <row r="193" spans="1:90" ht="17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</row>
    <row r="194" spans="1:90" ht="17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</row>
    <row r="195" spans="1:90" ht="17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</row>
    <row r="196" spans="1:90" ht="17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</row>
    <row r="197" spans="1:90" ht="17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</row>
    <row r="198" spans="1:90" ht="17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</row>
    <row r="199" spans="1:90" ht="17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</row>
    <row r="200" spans="1:90" ht="17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</row>
    <row r="201" spans="1:90" ht="17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</row>
    <row r="202" spans="1:90" ht="17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</row>
    <row r="203" spans="1:90" ht="17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</row>
    <row r="204" spans="1:90" ht="17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</row>
    <row r="205" spans="1:90" ht="17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</row>
    <row r="206" spans="1:90" ht="17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</row>
    <row r="207" spans="1:90" ht="17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</row>
    <row r="208" spans="1:90" ht="17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</row>
    <row r="209" spans="1:90" ht="17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</row>
    <row r="210" spans="1:90" ht="17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</row>
    <row r="211" spans="1:90" ht="17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</row>
    <row r="212" spans="1:90" ht="17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</row>
    <row r="213" spans="1:90" ht="17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</row>
    <row r="214" spans="1:90" ht="17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</row>
    <row r="215" spans="1:90" ht="17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</row>
    <row r="216" spans="1:90" ht="17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</row>
    <row r="217" spans="1:90" ht="17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</row>
    <row r="218" spans="1:90" ht="17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</row>
    <row r="219" spans="1:90" ht="17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</row>
    <row r="220" spans="1:90" ht="17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</row>
    <row r="221" spans="1:90" ht="17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</row>
    <row r="222" spans="1:90" ht="17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</row>
    <row r="223" spans="1:90" ht="17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</row>
    <row r="224" spans="1:90" ht="17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</row>
    <row r="225" spans="1:90" ht="17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</row>
    <row r="226" spans="1:90" ht="17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</row>
    <row r="227" spans="1:90" ht="17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</row>
    <row r="228" spans="1:90" ht="17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</row>
    <row r="229" spans="1:90" ht="17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</row>
    <row r="230" spans="1:90" ht="17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</row>
    <row r="231" spans="1:90" ht="17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</row>
    <row r="232" spans="1:90" ht="17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</row>
    <row r="233" spans="1:90" ht="17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</row>
    <row r="234" spans="1:90" ht="17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</row>
    <row r="235" spans="1:90" ht="17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</row>
    <row r="236" spans="1:90" ht="17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</row>
    <row r="237" spans="1:90" ht="17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</row>
    <row r="238" spans="1:90" ht="17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</row>
    <row r="239" spans="1:90" ht="17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</row>
    <row r="240" spans="1:90" ht="17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</row>
    <row r="241" spans="1:90" ht="17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</row>
    <row r="242" spans="1:90" ht="17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</row>
    <row r="243" spans="1:90" ht="17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</row>
    <row r="244" spans="1:90" ht="17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</row>
    <row r="245" spans="1:90" ht="17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</row>
    <row r="246" spans="1:90" ht="17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</row>
    <row r="247" spans="1:90" ht="17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</row>
    <row r="248" spans="1:90" ht="17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</row>
    <row r="249" spans="1:90" ht="17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</row>
    <row r="250" spans="1:90" ht="17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</row>
    <row r="251" spans="1:90" ht="17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</row>
    <row r="252" spans="1:90" ht="17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</row>
    <row r="253" spans="1:90" ht="17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</row>
    <row r="254" spans="1:90" ht="17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</row>
    <row r="255" spans="1:90" ht="17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</row>
    <row r="256" spans="1:90" ht="17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</row>
    <row r="257" spans="1:90" ht="17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</row>
    <row r="258" spans="1:90" ht="17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</row>
    <row r="259" spans="1:90" ht="17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</row>
    <row r="260" spans="1:90" ht="17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</row>
    <row r="261" spans="1:90" ht="17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</row>
    <row r="262" spans="1:90" ht="17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</row>
    <row r="263" spans="1:90" ht="17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</row>
    <row r="264" spans="1:90" ht="17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</row>
    <row r="265" spans="1:90" ht="17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</row>
    <row r="266" spans="1:90" ht="17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</row>
    <row r="267" spans="1:90" ht="17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</row>
    <row r="268" spans="1:90" ht="17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</row>
    <row r="269" spans="1:90" ht="17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</row>
    <row r="270" spans="1:90" ht="17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</row>
    <row r="271" spans="1:90" ht="17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</row>
    <row r="272" spans="1:90" ht="17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</row>
    <row r="273" spans="1:90" ht="17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</row>
    <row r="274" spans="1:90" ht="17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</row>
    <row r="275" spans="1:90" ht="17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</row>
    <row r="276" spans="1:90" ht="17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</row>
    <row r="277" spans="1:90" ht="17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</row>
    <row r="278" spans="1:90" ht="17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</row>
    <row r="279" spans="1:90" ht="17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</row>
    <row r="280" spans="1:90" ht="17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</row>
    <row r="281" spans="1:90" ht="17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</row>
    <row r="282" spans="1:90" ht="17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</row>
    <row r="283" spans="1:90" ht="17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</row>
    <row r="284" spans="1:90" ht="17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</row>
    <row r="285" spans="1:90" ht="17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</row>
    <row r="286" spans="1:90" ht="17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</row>
    <row r="287" spans="1:90" ht="17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</row>
    <row r="288" spans="1:90" ht="17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</row>
    <row r="289" spans="1:90" ht="17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</row>
    <row r="290" spans="1:90" ht="17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</row>
    <row r="291" spans="1:90" ht="17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</row>
    <row r="292" spans="1:90" ht="17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</row>
    <row r="293" spans="1:90" ht="17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</row>
    <row r="294" spans="1:90" ht="17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</row>
    <row r="295" spans="1:90" ht="17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</row>
    <row r="296" spans="1:90" ht="17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</row>
    <row r="297" spans="1:90" ht="17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</row>
    <row r="298" spans="1:90" ht="17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</row>
    <row r="299" spans="1:90" ht="17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</row>
    <row r="300" spans="1:90" ht="17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</row>
    <row r="301" spans="1:90" ht="17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</row>
    <row r="302" spans="1:90" ht="17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</row>
    <row r="303" spans="1:90" ht="17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</row>
    <row r="304" spans="1:90" ht="17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</row>
    <row r="305" spans="1:90" ht="17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</row>
    <row r="306" spans="1:90" ht="17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</row>
    <row r="307" spans="1:90" ht="17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</row>
    <row r="308" spans="1:90" ht="17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</row>
    <row r="309" spans="1:90" ht="17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</row>
    <row r="310" spans="1:90" ht="17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</row>
    <row r="311" spans="1:90" ht="17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</row>
    <row r="312" spans="1:90" ht="17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</row>
    <row r="313" spans="1:90" ht="17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</row>
    <row r="314" spans="1:90" ht="17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</row>
    <row r="315" spans="1:90" ht="17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</row>
    <row r="316" spans="1:90" ht="17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</row>
    <row r="317" spans="1:90" ht="17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</row>
    <row r="318" spans="1:90" ht="17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</row>
    <row r="319" spans="1:90" ht="17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</row>
    <row r="320" spans="1:90" ht="17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</row>
    <row r="321" spans="1:90" ht="17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</row>
    <row r="322" spans="1:90" ht="17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</row>
    <row r="323" spans="1:90" ht="17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</row>
    <row r="324" spans="1:90" ht="17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</row>
    <row r="325" spans="1:90" ht="17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</row>
    <row r="326" spans="1:90" ht="17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</row>
    <row r="327" spans="1:90" ht="17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</row>
    <row r="328" spans="1:90" ht="17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</row>
    <row r="329" spans="1:90" ht="17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</row>
    <row r="330" spans="1:90" ht="17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</row>
    <row r="331" spans="1:90" ht="17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</row>
    <row r="332" spans="1:90" ht="17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</row>
    <row r="333" spans="1:90" ht="17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</row>
    <row r="334" spans="1:90" ht="17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</row>
    <row r="335" spans="1:90" ht="17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</row>
    <row r="336" spans="1:90" ht="17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</row>
    <row r="337" spans="1:90" ht="17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</row>
    <row r="338" spans="1:90" ht="17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</row>
    <row r="339" spans="1:90" ht="17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</row>
    <row r="340" spans="1:90" ht="17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</row>
    <row r="341" spans="1:90" ht="17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</row>
    <row r="342" spans="1:90" ht="17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</row>
    <row r="343" spans="1:90" ht="17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</row>
    <row r="344" spans="1:90" ht="17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</row>
    <row r="345" spans="1:90" ht="17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</row>
    <row r="346" spans="1:90" ht="17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</row>
    <row r="347" spans="1:90" ht="17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</row>
    <row r="348" spans="1:90" ht="17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</row>
    <row r="349" spans="1:90" ht="17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</row>
    <row r="350" spans="1:90" ht="17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</row>
    <row r="351" spans="1:90" ht="17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</row>
    <row r="352" spans="1:90" ht="17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</row>
    <row r="353" spans="1:90" ht="17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</row>
    <row r="354" spans="1:90" ht="17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</row>
    <row r="355" spans="1:90" ht="17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</row>
    <row r="356" spans="1:90" ht="17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</row>
    <row r="357" spans="1:90" ht="17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</row>
    <row r="358" spans="1:90" ht="17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</row>
    <row r="359" spans="1:90" ht="17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</row>
    <row r="360" spans="1:90" ht="17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</row>
    <row r="361" spans="1:90" ht="17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</row>
    <row r="362" spans="1:90" ht="17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</row>
    <row r="363" spans="1:90" ht="17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</row>
    <row r="364" spans="1:90" ht="17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</row>
    <row r="365" spans="1:90" ht="17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</row>
    <row r="366" spans="1:90" ht="17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</row>
    <row r="367" spans="1:90" ht="17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</row>
    <row r="368" spans="1:90" ht="17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</row>
    <row r="369" spans="1:90" ht="17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</row>
    <row r="370" spans="1:90" ht="17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</row>
    <row r="371" spans="1:90" ht="17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</row>
    <row r="372" spans="1:90" ht="17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</row>
    <row r="373" spans="1:90" ht="17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</row>
    <row r="374" spans="1:90" ht="17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</row>
    <row r="375" spans="1:90" ht="17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</row>
    <row r="376" spans="1:90" ht="17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</row>
    <row r="377" spans="1:90" ht="17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</row>
    <row r="378" spans="1:90" ht="17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</row>
    <row r="379" spans="1:90" ht="17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</row>
    <row r="380" spans="1:90" ht="17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</row>
    <row r="381" spans="1:90" ht="17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</row>
    <row r="382" spans="1:90" ht="17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</row>
    <row r="383" spans="1:90" ht="17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</row>
    <row r="384" spans="1:90" ht="17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</row>
    <row r="385" spans="1:90" ht="17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</row>
    <row r="386" spans="1:90" ht="17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</row>
    <row r="387" spans="1:90" ht="17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</row>
    <row r="388" spans="1:90" ht="17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</row>
    <row r="389" spans="1:90" ht="17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</row>
    <row r="390" spans="1:90" ht="17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</row>
    <row r="391" spans="1:90" ht="17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</row>
    <row r="392" spans="1:90" ht="17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</row>
    <row r="393" spans="1:90" ht="17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</row>
    <row r="394" spans="1:90" ht="17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</row>
    <row r="395" spans="1:90" ht="17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</row>
    <row r="396" spans="1:90" ht="17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</row>
    <row r="397" spans="1:90" ht="17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</row>
    <row r="398" spans="1:90" ht="17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</row>
    <row r="399" spans="1:90" ht="17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</row>
    <row r="400" spans="1:90" ht="17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</row>
    <row r="401" spans="1:90" ht="17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</row>
    <row r="402" spans="1:90" ht="17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</row>
    <row r="403" spans="1:90" ht="17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</row>
    <row r="404" spans="1:90" ht="17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</row>
    <row r="405" spans="1:90" ht="17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</row>
    <row r="406" spans="1:90" ht="17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</row>
    <row r="407" spans="1:90" ht="17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</row>
    <row r="408" spans="1:90" ht="17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</row>
    <row r="409" spans="1:90" ht="17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</row>
    <row r="410" spans="1:90" ht="17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</row>
    <row r="411" spans="1:90" ht="17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</row>
    <row r="412" spans="1:90" ht="17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</row>
    <row r="413" spans="1:90" ht="17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</row>
    <row r="414" spans="1:90" ht="17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</row>
    <row r="415" spans="1:90" ht="17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</row>
    <row r="416" spans="1:90" ht="17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</row>
    <row r="417" spans="1:90" ht="17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</row>
    <row r="418" spans="1:90" ht="17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</row>
    <row r="419" spans="1:90" ht="17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</row>
    <row r="420" spans="1:90" ht="17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</row>
    <row r="421" spans="1:90" ht="17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</row>
    <row r="422" spans="1:90" ht="17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</row>
    <row r="423" spans="1:90" ht="17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</row>
    <row r="424" spans="1:90" ht="17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</row>
    <row r="425" spans="1:90" ht="17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</row>
    <row r="426" spans="1:90" ht="17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</row>
    <row r="427" spans="1:90" ht="17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</row>
    <row r="428" spans="1:90" ht="17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</row>
    <row r="429" spans="1:90" ht="17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</row>
    <row r="430" spans="1:90" ht="17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</row>
    <row r="431" spans="1:90" ht="17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</row>
    <row r="432" spans="1:90" ht="17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</row>
    <row r="433" spans="1:90" ht="17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</row>
    <row r="434" spans="1:90" ht="17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</row>
    <row r="435" spans="1:90" ht="17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</row>
    <row r="436" spans="1:90" ht="17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</row>
    <row r="437" spans="1:90" ht="17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</row>
    <row r="438" spans="1:90" ht="17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</row>
    <row r="439" spans="1:90" ht="17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</row>
    <row r="440" spans="1:90" ht="17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</row>
    <row r="441" spans="1:90" ht="17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</row>
    <row r="442" spans="1:90" ht="17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</row>
    <row r="443" spans="1:90" ht="17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</row>
    <row r="444" spans="1:90" ht="17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</row>
    <row r="445" spans="1:90" ht="17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</row>
    <row r="446" spans="1:90" ht="17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</row>
    <row r="447" spans="1:90" ht="17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</row>
    <row r="448" spans="1:90" ht="17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</row>
    <row r="449" spans="1:90" ht="17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</row>
    <row r="450" spans="1:90" ht="17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</row>
    <row r="451" spans="1:90" ht="17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</row>
    <row r="452" spans="1:90" ht="17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</row>
    <row r="453" spans="1:90" ht="17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</row>
    <row r="454" spans="1:90" ht="17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</row>
    <row r="455" spans="1:90" ht="17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</row>
    <row r="456" spans="1:90" ht="17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</row>
    <row r="457" spans="1:90" ht="17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</row>
    <row r="458" spans="1:90" ht="17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</row>
    <row r="459" spans="1:90" ht="17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</row>
    <row r="460" spans="1:90" ht="17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</row>
    <row r="461" spans="1:90" ht="17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</row>
    <row r="462" spans="1:90" ht="17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</row>
    <row r="463" spans="1:90" ht="17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</row>
    <row r="464" spans="1:90" ht="17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</row>
    <row r="465" spans="1:90" ht="17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</row>
    <row r="466" spans="1:90" ht="17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</row>
    <row r="467" spans="1:90" ht="17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</row>
    <row r="468" spans="1:90" ht="17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</row>
    <row r="469" spans="1:90" ht="17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</row>
    <row r="470" spans="1:90" ht="17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</row>
    <row r="471" spans="1:90" ht="17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</row>
    <row r="472" spans="1:90" ht="17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</row>
    <row r="473" spans="1:90" ht="17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</row>
    <row r="474" spans="1:90" ht="17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</row>
    <row r="475" spans="1:90" ht="17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</row>
    <row r="476" spans="1:90" ht="17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</row>
    <row r="477" spans="1:90" ht="17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</row>
    <row r="478" spans="1:90" ht="17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</row>
    <row r="479" spans="1:90" ht="17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</row>
    <row r="480" spans="1:90" ht="17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</row>
    <row r="481" spans="1:90" ht="17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</row>
    <row r="482" spans="1:90" ht="17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</row>
    <row r="483" spans="1:90" ht="17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</row>
    <row r="484" spans="1:90" ht="17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</row>
    <row r="485" spans="1:90" ht="17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</row>
    <row r="486" spans="1:90" ht="17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</row>
    <row r="487" spans="1:90" ht="17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</row>
    <row r="488" spans="1:90" ht="17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</row>
    <row r="489" spans="1:90" ht="17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</row>
    <row r="490" spans="1:90" ht="17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</row>
    <row r="491" spans="1:90" ht="17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</row>
    <row r="492" spans="1:90" ht="17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</row>
    <row r="493" spans="1:90" ht="17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</row>
    <row r="494" spans="1:90" ht="17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</row>
    <row r="495" spans="1:90" ht="17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</row>
    <row r="496" spans="1:90" ht="17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</row>
    <row r="497" spans="1:90" ht="17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</row>
    <row r="498" spans="1:90" ht="17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</row>
    <row r="499" spans="1:90" ht="17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</row>
    <row r="500" spans="1:90" ht="17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</row>
    <row r="501" spans="1:90" ht="17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</row>
    <row r="502" spans="1:90" ht="17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</row>
    <row r="503" spans="1:90" ht="17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</row>
    <row r="504" spans="1:90" ht="17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</row>
    <row r="505" spans="1:90" ht="17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</row>
    <row r="506" spans="1:90" ht="17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</row>
    <row r="507" spans="1:90" ht="17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</row>
    <row r="508" spans="1:90" ht="17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</row>
    <row r="509" spans="1:90" ht="17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</row>
    <row r="510" spans="1:90" ht="17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</row>
    <row r="511" spans="1:90" ht="17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</row>
    <row r="512" spans="1:90" ht="17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</row>
    <row r="513" spans="1:90" ht="17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</row>
  </sheetData>
  <sheetProtection/>
  <protectedRanges>
    <protectedRange sqref="BT9:BT50" name="Range5"/>
  </protectedRanges>
  <mergeCells count="58">
    <mergeCell ref="CK4:CL6"/>
    <mergeCell ref="A1:N1"/>
    <mergeCell ref="A2:N2"/>
    <mergeCell ref="CD5:CI5"/>
    <mergeCell ref="BS5:BT6"/>
    <mergeCell ref="AL6:AM6"/>
    <mergeCell ref="BZ6:CA6"/>
    <mergeCell ref="BX6:BY6"/>
    <mergeCell ref="F4:H6"/>
    <mergeCell ref="L6:N6"/>
    <mergeCell ref="D4:D7"/>
    <mergeCell ref="AA6:AC6"/>
    <mergeCell ref="I4:K6"/>
    <mergeCell ref="BA6:BB6"/>
    <mergeCell ref="BQ5:BR6"/>
    <mergeCell ref="R6:T6"/>
    <mergeCell ref="BM5:BN5"/>
    <mergeCell ref="BM6:BN6"/>
    <mergeCell ref="BO5:BP6"/>
    <mergeCell ref="AR5:BB5"/>
    <mergeCell ref="O6:Q6"/>
    <mergeCell ref="L5:AE5"/>
    <mergeCell ref="A4:A7"/>
    <mergeCell ref="E4:E7"/>
    <mergeCell ref="BK5:BL5"/>
    <mergeCell ref="BK6:BL6"/>
    <mergeCell ref="AR6:AT6"/>
    <mergeCell ref="AU6:AV6"/>
    <mergeCell ref="B4:B7"/>
    <mergeCell ref="C4:C7"/>
    <mergeCell ref="AF6:AG6"/>
    <mergeCell ref="AP5:AQ6"/>
    <mergeCell ref="AD6:AE6"/>
    <mergeCell ref="AH6:AI6"/>
    <mergeCell ref="AJ6:AK6"/>
    <mergeCell ref="U6:W6"/>
    <mergeCell ref="X6:Z6"/>
    <mergeCell ref="AF5:AO5"/>
    <mergeCell ref="CJ4:CJ7"/>
    <mergeCell ref="BX4:CI4"/>
    <mergeCell ref="CB5:CC6"/>
    <mergeCell ref="AY6:AZ6"/>
    <mergeCell ref="BI6:BJ6"/>
    <mergeCell ref="BC6:BD6"/>
    <mergeCell ref="CH6:CI6"/>
    <mergeCell ref="BG6:BH6"/>
    <mergeCell ref="CD6:CE6"/>
    <mergeCell ref="CF6:CG6"/>
    <mergeCell ref="M3:N3"/>
    <mergeCell ref="BX5:CA5"/>
    <mergeCell ref="BV4:BW6"/>
    <mergeCell ref="AW6:AX6"/>
    <mergeCell ref="AN6:AO6"/>
    <mergeCell ref="BE6:BF6"/>
    <mergeCell ref="BI5:BJ5"/>
    <mergeCell ref="BC5:BH5"/>
    <mergeCell ref="BU4:BU7"/>
    <mergeCell ref="O3:P3"/>
  </mergeCells>
  <printOptions/>
  <pageMargins left="0.15748031496063" right="0.236220472440945" top="0.196850393700787" bottom="0.196850393700787" header="0.15748031496063" footer="0.19685039370078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0"/>
  <sheetViews>
    <sheetView zoomScalePageLayoutView="0" workbookViewId="0" topLeftCell="A1">
      <selection activeCell="A4" sqref="A4:A7"/>
    </sheetView>
  </sheetViews>
  <sheetFormatPr defaultColWidth="8.796875" defaultRowHeight="15"/>
  <cols>
    <col min="1" max="1" width="4.19921875" style="26" customWidth="1"/>
    <col min="2" max="2" width="15.3984375" style="26" customWidth="1"/>
    <col min="3" max="3" width="10.5" style="26" customWidth="1"/>
    <col min="4" max="4" width="8.8984375" style="26" customWidth="1"/>
    <col min="5" max="5" width="7.59765625" style="26" customWidth="1"/>
    <col min="6" max="6" width="10.3984375" style="26" customWidth="1"/>
    <col min="7" max="7" width="11.59765625" style="26" customWidth="1"/>
    <col min="8" max="8" width="11.3984375" style="26" customWidth="1"/>
    <col min="9" max="9" width="10.8984375" style="26" customWidth="1"/>
    <col min="10" max="10" width="12.09765625" style="26" customWidth="1"/>
    <col min="11" max="11" width="10.5" style="26" customWidth="1"/>
    <col min="12" max="12" width="10.3984375" style="26" customWidth="1"/>
    <col min="13" max="13" width="8.8984375" style="26" customWidth="1"/>
    <col min="14" max="15" width="11.19921875" style="26" customWidth="1"/>
    <col min="16" max="16" width="11" style="26" customWidth="1"/>
    <col min="17" max="18" width="11.5" style="26" customWidth="1"/>
    <col min="19" max="16384" width="9" style="26" customWidth="1"/>
  </cols>
  <sheetData>
    <row r="1" ht="5.25" customHeight="1"/>
    <row r="2" spans="3:18" ht="24" customHeight="1">
      <c r="C2" s="87" t="s">
        <v>57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ht="17.25">
      <c r="J3" s="25" t="s">
        <v>52</v>
      </c>
    </row>
    <row r="4" spans="1:18" ht="69.75" customHeight="1">
      <c r="A4" s="94" t="s">
        <v>20</v>
      </c>
      <c r="B4" s="88" t="s">
        <v>19</v>
      </c>
      <c r="C4" s="91" t="s">
        <v>58</v>
      </c>
      <c r="D4" s="62"/>
      <c r="E4" s="63"/>
      <c r="F4" s="92" t="s">
        <v>61</v>
      </c>
      <c r="G4" s="92" t="s">
        <v>112</v>
      </c>
      <c r="H4" s="92" t="s">
        <v>59</v>
      </c>
      <c r="I4" s="92" t="s">
        <v>62</v>
      </c>
      <c r="J4" s="92" t="s">
        <v>113</v>
      </c>
      <c r="K4" s="91" t="s">
        <v>64</v>
      </c>
      <c r="L4" s="62"/>
      <c r="M4" s="63"/>
      <c r="N4" s="93" t="s">
        <v>65</v>
      </c>
      <c r="O4" s="92" t="s">
        <v>112</v>
      </c>
      <c r="P4" s="92" t="s">
        <v>59</v>
      </c>
      <c r="Q4" s="93" t="s">
        <v>66</v>
      </c>
      <c r="R4" s="93" t="s">
        <v>67</v>
      </c>
    </row>
    <row r="5" spans="1:18" ht="10.5" customHeight="1" hidden="1">
      <c r="A5" s="95"/>
      <c r="B5" s="89"/>
      <c r="C5" s="97" t="s">
        <v>68</v>
      </c>
      <c r="D5" s="99"/>
      <c r="E5" s="100"/>
      <c r="F5" s="92"/>
      <c r="G5" s="92"/>
      <c r="H5" s="92"/>
      <c r="I5" s="92"/>
      <c r="J5" s="92"/>
      <c r="K5" s="97" t="s">
        <v>68</v>
      </c>
      <c r="L5" s="99"/>
      <c r="M5" s="100"/>
      <c r="N5" s="93"/>
      <c r="O5" s="92"/>
      <c r="P5" s="92"/>
      <c r="Q5" s="93"/>
      <c r="R5" s="93"/>
    </row>
    <row r="6" spans="1:18" ht="30" customHeight="1">
      <c r="A6" s="95"/>
      <c r="B6" s="89"/>
      <c r="C6" s="98"/>
      <c r="D6" s="1" t="s">
        <v>63</v>
      </c>
      <c r="E6" s="1" t="s">
        <v>31</v>
      </c>
      <c r="F6" s="92"/>
      <c r="G6" s="92"/>
      <c r="H6" s="92"/>
      <c r="I6" s="92"/>
      <c r="J6" s="92"/>
      <c r="K6" s="98"/>
      <c r="L6" s="1" t="s">
        <v>63</v>
      </c>
      <c r="M6" s="1" t="s">
        <v>31</v>
      </c>
      <c r="N6" s="93"/>
      <c r="O6" s="92"/>
      <c r="P6" s="92"/>
      <c r="Q6" s="93"/>
      <c r="R6" s="93"/>
    </row>
    <row r="7" spans="1:18" ht="15" customHeight="1">
      <c r="A7" s="96"/>
      <c r="B7" s="90"/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30">
        <v>9</v>
      </c>
      <c r="L7" s="30">
        <v>10</v>
      </c>
      <c r="M7" s="30">
        <v>11</v>
      </c>
      <c r="N7" s="30">
        <v>12</v>
      </c>
      <c r="O7" s="30">
        <v>13</v>
      </c>
      <c r="P7" s="30">
        <v>14</v>
      </c>
      <c r="Q7" s="30">
        <v>15</v>
      </c>
      <c r="R7" s="30">
        <v>16</v>
      </c>
    </row>
    <row r="8" spans="1:18" ht="19.5" customHeight="1">
      <c r="A8" s="27">
        <v>1</v>
      </c>
      <c r="B8" s="31" t="s">
        <v>69</v>
      </c>
      <c r="C8" s="23">
        <f>'t17'!L9</f>
        <v>15463.000000000002</v>
      </c>
      <c r="D8" s="23">
        <f>'t17'!M9</f>
        <v>15274.672999999999</v>
      </c>
      <c r="E8" s="23">
        <f>D8/C8*100</f>
        <v>98.78207980340164</v>
      </c>
      <c r="F8" s="23">
        <v>6649.1</v>
      </c>
      <c r="G8" s="23">
        <v>4140.3</v>
      </c>
      <c r="H8" s="23">
        <v>2100.9</v>
      </c>
      <c r="I8" s="23">
        <v>0</v>
      </c>
      <c r="J8" s="23">
        <v>0</v>
      </c>
      <c r="K8" s="23">
        <f>'t17'!R9</f>
        <v>21033.5</v>
      </c>
      <c r="L8" s="23">
        <f>'t17'!S9</f>
        <v>21702.372</v>
      </c>
      <c r="M8" s="23">
        <f>L8/K8*100</f>
        <v>103.18003185394727</v>
      </c>
      <c r="N8" s="23">
        <v>33670.9</v>
      </c>
      <c r="O8" s="23">
        <v>38622.7</v>
      </c>
      <c r="P8" s="23">
        <v>17930.2</v>
      </c>
      <c r="Q8" s="23">
        <v>0</v>
      </c>
      <c r="R8" s="23">
        <v>0</v>
      </c>
    </row>
    <row r="9" spans="1:18" ht="19.5" customHeight="1">
      <c r="A9" s="27">
        <v>2</v>
      </c>
      <c r="B9" s="31" t="s">
        <v>70</v>
      </c>
      <c r="C9" s="23">
        <f>'t17'!L10</f>
        <v>2082.5</v>
      </c>
      <c r="D9" s="23">
        <f>'t17'!M10</f>
        <v>1938.659</v>
      </c>
      <c r="E9" s="23">
        <f aca="true" t="shared" si="0" ref="E9:E49">D9/C9*100</f>
        <v>93.09286914765907</v>
      </c>
      <c r="F9" s="23">
        <v>1066.3</v>
      </c>
      <c r="G9" s="23">
        <v>941.9</v>
      </c>
      <c r="H9" s="23">
        <v>468.3</v>
      </c>
      <c r="I9" s="23">
        <v>0</v>
      </c>
      <c r="J9" s="23">
        <v>0</v>
      </c>
      <c r="K9" s="23">
        <f>'t17'!R10</f>
        <v>2804.3</v>
      </c>
      <c r="L9" s="23">
        <f>'t17'!S10</f>
        <v>3513.9</v>
      </c>
      <c r="M9" s="23">
        <f aca="true" t="shared" si="1" ref="M9:M50">L9/K9*100</f>
        <v>125.30399743251435</v>
      </c>
      <c r="N9" s="23">
        <v>1091.8</v>
      </c>
      <c r="O9" s="23">
        <v>933.9</v>
      </c>
      <c r="P9" s="23">
        <v>295</v>
      </c>
      <c r="Q9" s="23">
        <v>0</v>
      </c>
      <c r="R9" s="23">
        <v>0</v>
      </c>
    </row>
    <row r="10" spans="1:18" ht="19.5" customHeight="1">
      <c r="A10" s="27">
        <v>3</v>
      </c>
      <c r="B10" s="31" t="s">
        <v>71</v>
      </c>
      <c r="C10" s="23">
        <f>'t17'!L11</f>
        <v>50105.3</v>
      </c>
      <c r="D10" s="23">
        <f>'t17'!M11</f>
        <v>45538.7811</v>
      </c>
      <c r="E10" s="23">
        <f t="shared" si="0"/>
        <v>90.88615595555758</v>
      </c>
      <c r="F10" s="23">
        <v>31726.600000000002</v>
      </c>
      <c r="G10" s="23">
        <v>27840.5</v>
      </c>
      <c r="H10" s="23">
        <v>20666.3</v>
      </c>
      <c r="I10" s="23">
        <v>2104</v>
      </c>
      <c r="J10" s="23">
        <v>2000</v>
      </c>
      <c r="K10" s="23">
        <f>'t17'!R11</f>
        <v>51717.3</v>
      </c>
      <c r="L10" s="23">
        <f>'t17'!S11</f>
        <v>41641.975</v>
      </c>
      <c r="M10" s="23">
        <f t="shared" si="1"/>
        <v>80.51846287412529</v>
      </c>
      <c r="N10" s="23">
        <v>65929.20000000001</v>
      </c>
      <c r="O10" s="23">
        <v>79765.1</v>
      </c>
      <c r="P10" s="23">
        <v>59782</v>
      </c>
      <c r="Q10" s="23">
        <v>1350</v>
      </c>
      <c r="R10" s="23">
        <v>1500</v>
      </c>
    </row>
    <row r="11" spans="1:18" ht="19.5" customHeight="1">
      <c r="A11" s="27">
        <v>4</v>
      </c>
      <c r="B11" s="31" t="s">
        <v>72</v>
      </c>
      <c r="C11" s="23">
        <f>'t17'!L12</f>
        <v>4961.2</v>
      </c>
      <c r="D11" s="23">
        <f>'t17'!M12</f>
        <v>5106.1230000000005</v>
      </c>
      <c r="E11" s="23">
        <f t="shared" si="0"/>
        <v>102.92112795291463</v>
      </c>
      <c r="F11" s="23">
        <v>1623.1</v>
      </c>
      <c r="G11" s="23">
        <v>1036.9</v>
      </c>
      <c r="H11" s="23">
        <v>575.5</v>
      </c>
      <c r="I11" s="23">
        <v>0</v>
      </c>
      <c r="J11" s="23">
        <v>0</v>
      </c>
      <c r="K11" s="23">
        <f>'t17'!R12</f>
        <v>4304.5</v>
      </c>
      <c r="L11" s="23">
        <f>'t17'!S12</f>
        <v>4323.125</v>
      </c>
      <c r="M11" s="23">
        <f t="shared" si="1"/>
        <v>100.43268672319665</v>
      </c>
      <c r="N11" s="23">
        <v>1843</v>
      </c>
      <c r="O11" s="23">
        <v>1712.5</v>
      </c>
      <c r="P11" s="23">
        <v>1612.9</v>
      </c>
      <c r="Q11" s="23">
        <v>0</v>
      </c>
      <c r="R11" s="23">
        <v>0</v>
      </c>
    </row>
    <row r="12" spans="1:18" ht="19.5" customHeight="1">
      <c r="A12" s="27">
        <v>5</v>
      </c>
      <c r="B12" s="31" t="s">
        <v>73</v>
      </c>
      <c r="C12" s="23">
        <f>'t17'!L13</f>
        <v>2176</v>
      </c>
      <c r="D12" s="23">
        <f>'t17'!M13</f>
        <v>1490.349</v>
      </c>
      <c r="E12" s="23">
        <f t="shared" si="0"/>
        <v>68.49030330882353</v>
      </c>
      <c r="F12" s="23">
        <v>4450</v>
      </c>
      <c r="G12" s="23">
        <v>2707.2</v>
      </c>
      <c r="H12" s="23">
        <v>2156.9</v>
      </c>
      <c r="I12" s="23">
        <v>0</v>
      </c>
      <c r="J12" s="23">
        <v>0</v>
      </c>
      <c r="K12" s="23">
        <f>'t17'!R13</f>
        <v>3105.3</v>
      </c>
      <c r="L12" s="23">
        <f>'t17'!S13</f>
        <v>2836.06</v>
      </c>
      <c r="M12" s="23">
        <f t="shared" si="1"/>
        <v>91.32966219044857</v>
      </c>
      <c r="N12" s="23">
        <v>2030.6</v>
      </c>
      <c r="O12" s="23">
        <v>2907.5</v>
      </c>
      <c r="P12" s="23">
        <v>1934.9</v>
      </c>
      <c r="Q12" s="23">
        <v>0</v>
      </c>
      <c r="R12" s="23">
        <v>0</v>
      </c>
    </row>
    <row r="13" spans="1:18" ht="19.5" customHeight="1">
      <c r="A13" s="27">
        <v>6</v>
      </c>
      <c r="B13" s="31" t="s">
        <v>74</v>
      </c>
      <c r="C13" s="23">
        <f>'t17'!L14</f>
        <v>1677</v>
      </c>
      <c r="D13" s="23">
        <f>'t17'!M14</f>
        <v>2017.374</v>
      </c>
      <c r="E13" s="23">
        <f t="shared" si="0"/>
        <v>120.29660107334526</v>
      </c>
      <c r="F13" s="23">
        <v>1181.1999999999998</v>
      </c>
      <c r="G13" s="23">
        <v>587.6</v>
      </c>
      <c r="H13" s="23">
        <v>482.2</v>
      </c>
      <c r="I13" s="23">
        <v>0</v>
      </c>
      <c r="J13" s="23">
        <v>0</v>
      </c>
      <c r="K13" s="23">
        <f>'t17'!R14</f>
        <v>2805.9</v>
      </c>
      <c r="L13" s="23">
        <f>'t17'!S14</f>
        <v>2595.8136</v>
      </c>
      <c r="M13" s="23">
        <f t="shared" si="1"/>
        <v>92.51269111515022</v>
      </c>
      <c r="N13" s="23">
        <v>3527.8999999999996</v>
      </c>
      <c r="O13" s="23">
        <v>4344.1</v>
      </c>
      <c r="P13" s="23">
        <v>1849.2</v>
      </c>
      <c r="Q13" s="23">
        <v>0</v>
      </c>
      <c r="R13" s="23">
        <v>0</v>
      </c>
    </row>
    <row r="14" spans="1:18" ht="19.5" customHeight="1">
      <c r="A14" s="27">
        <v>7</v>
      </c>
      <c r="B14" s="31" t="s">
        <v>75</v>
      </c>
      <c r="C14" s="23">
        <f>'t17'!L15</f>
        <v>1260.9</v>
      </c>
      <c r="D14" s="23">
        <f>'t17'!M15</f>
        <v>1419.731</v>
      </c>
      <c r="E14" s="23">
        <f t="shared" si="0"/>
        <v>112.5966373225474</v>
      </c>
      <c r="F14" s="23">
        <v>592</v>
      </c>
      <c r="G14" s="23">
        <v>334</v>
      </c>
      <c r="H14" s="23">
        <v>194.2</v>
      </c>
      <c r="I14" s="23">
        <v>0</v>
      </c>
      <c r="J14" s="23">
        <v>0</v>
      </c>
      <c r="K14" s="23">
        <f>'t17'!R15</f>
        <v>3233</v>
      </c>
      <c r="L14" s="23">
        <f>'t17'!S15</f>
        <v>2605.3</v>
      </c>
      <c r="M14" s="23">
        <f t="shared" si="1"/>
        <v>80.5845963501392</v>
      </c>
      <c r="N14" s="23">
        <v>5086</v>
      </c>
      <c r="O14" s="23">
        <v>5923.1</v>
      </c>
      <c r="P14" s="23">
        <v>3355.3</v>
      </c>
      <c r="Q14" s="23">
        <v>500</v>
      </c>
      <c r="R14" s="23">
        <v>452</v>
      </c>
    </row>
    <row r="15" spans="1:18" ht="19.5" customHeight="1">
      <c r="A15" s="27">
        <v>8</v>
      </c>
      <c r="B15" s="31" t="s">
        <v>76</v>
      </c>
      <c r="C15" s="23">
        <f>'t17'!L16</f>
        <v>514403.2</v>
      </c>
      <c r="D15" s="23">
        <f>'t17'!M16</f>
        <v>502737.6104</v>
      </c>
      <c r="E15" s="23">
        <f t="shared" si="0"/>
        <v>97.73220897537185</v>
      </c>
      <c r="F15" s="23">
        <v>248986.5</v>
      </c>
      <c r="G15" s="23">
        <v>303540.5</v>
      </c>
      <c r="H15" s="23">
        <v>158369.7</v>
      </c>
      <c r="I15" s="23">
        <v>0</v>
      </c>
      <c r="J15" s="23">
        <v>0</v>
      </c>
      <c r="K15" s="23">
        <f>'t17'!R16</f>
        <v>46205.200000000004</v>
      </c>
      <c r="L15" s="23">
        <f>'t17'!S16</f>
        <v>46096.7728</v>
      </c>
      <c r="M15" s="23">
        <f t="shared" si="1"/>
        <v>99.76533550336325</v>
      </c>
      <c r="N15" s="23">
        <v>40069.1</v>
      </c>
      <c r="O15" s="23">
        <v>53821.1</v>
      </c>
      <c r="P15" s="23">
        <v>22622.399999999998</v>
      </c>
      <c r="Q15" s="23">
        <v>0</v>
      </c>
      <c r="R15" s="23">
        <v>0</v>
      </c>
    </row>
    <row r="16" spans="1:18" ht="19.5" customHeight="1">
      <c r="A16" s="27">
        <v>9</v>
      </c>
      <c r="B16" s="31" t="s">
        <v>77</v>
      </c>
      <c r="C16" s="23">
        <f>'t17'!L17</f>
        <v>4340</v>
      </c>
      <c r="D16" s="23">
        <f>'t17'!M17</f>
        <v>2584.506</v>
      </c>
      <c r="E16" s="23">
        <f t="shared" si="0"/>
        <v>59.550829493087555</v>
      </c>
      <c r="F16" s="23">
        <v>2634.1</v>
      </c>
      <c r="G16" s="23">
        <v>1360.9</v>
      </c>
      <c r="H16" s="23">
        <v>995.7</v>
      </c>
      <c r="I16" s="23">
        <v>387.39999999999964</v>
      </c>
      <c r="J16" s="23">
        <v>200</v>
      </c>
      <c r="K16" s="23">
        <f>'t17'!R17</f>
        <v>1873.8</v>
      </c>
      <c r="L16" s="23">
        <f>'t17'!S17</f>
        <v>1191.33</v>
      </c>
      <c r="M16" s="23">
        <f t="shared" si="1"/>
        <v>63.57829010566762</v>
      </c>
      <c r="N16" s="23">
        <v>3740</v>
      </c>
      <c r="O16" s="23">
        <v>4433.4</v>
      </c>
      <c r="P16" s="23">
        <v>2220.8</v>
      </c>
      <c r="Q16" s="23">
        <v>200</v>
      </c>
      <c r="R16" s="23">
        <v>100</v>
      </c>
    </row>
    <row r="17" spans="1:18" ht="19.5" customHeight="1">
      <c r="A17" s="27">
        <v>10</v>
      </c>
      <c r="B17" s="31" t="s">
        <v>78</v>
      </c>
      <c r="C17" s="23">
        <f>'t17'!L18</f>
        <v>31457.699999999997</v>
      </c>
      <c r="D17" s="23">
        <f>'t17'!M18</f>
        <v>30838.594</v>
      </c>
      <c r="E17" s="23">
        <f t="shared" si="0"/>
        <v>98.03194130530841</v>
      </c>
      <c r="F17" s="23">
        <v>28196.5</v>
      </c>
      <c r="G17" s="23">
        <v>27147.2</v>
      </c>
      <c r="H17" s="23">
        <v>11996.900000000001</v>
      </c>
      <c r="I17" s="23">
        <v>961.6000000000004</v>
      </c>
      <c r="J17" s="23">
        <v>400</v>
      </c>
      <c r="K17" s="23">
        <f>'t17'!R18</f>
        <v>41057.5</v>
      </c>
      <c r="L17" s="23">
        <f>'t17'!S18</f>
        <v>27740.7392</v>
      </c>
      <c r="M17" s="23">
        <f t="shared" si="1"/>
        <v>67.56558290202764</v>
      </c>
      <c r="N17" s="23">
        <v>102306.8</v>
      </c>
      <c r="O17" s="23">
        <v>74321.8</v>
      </c>
      <c r="P17" s="23">
        <v>68180.20000000001</v>
      </c>
      <c r="Q17" s="23">
        <v>1120.6999999999998</v>
      </c>
      <c r="R17" s="23">
        <v>730</v>
      </c>
    </row>
    <row r="18" spans="1:18" ht="19.5" customHeight="1">
      <c r="A18" s="27">
        <v>11</v>
      </c>
      <c r="B18" s="31" t="s">
        <v>79</v>
      </c>
      <c r="C18" s="23">
        <f>'t17'!L19</f>
        <v>2300.9</v>
      </c>
      <c r="D18" s="23">
        <f>'t17'!M19</f>
        <v>2300.4719999999998</v>
      </c>
      <c r="E18" s="23">
        <f t="shared" si="0"/>
        <v>99.9813985831631</v>
      </c>
      <c r="F18" s="23">
        <v>784</v>
      </c>
      <c r="G18" s="23">
        <v>477</v>
      </c>
      <c r="H18" s="23">
        <v>289.9</v>
      </c>
      <c r="I18" s="23">
        <v>32.599999999999994</v>
      </c>
      <c r="J18" s="23">
        <v>32</v>
      </c>
      <c r="K18" s="23">
        <f>'t17'!R19</f>
        <v>5737</v>
      </c>
      <c r="L18" s="23">
        <f>'t17'!S19</f>
        <v>5737.2</v>
      </c>
      <c r="M18" s="23">
        <f t="shared" si="1"/>
        <v>100.00348614258323</v>
      </c>
      <c r="N18" s="23">
        <v>9851.9</v>
      </c>
      <c r="O18" s="23">
        <v>10798.3</v>
      </c>
      <c r="P18" s="23">
        <v>6691.9</v>
      </c>
      <c r="Q18" s="23">
        <v>0</v>
      </c>
      <c r="R18" s="23">
        <v>0</v>
      </c>
    </row>
    <row r="19" spans="1:18" ht="19.5" customHeight="1">
      <c r="A19" s="27">
        <v>12</v>
      </c>
      <c r="B19" s="31" t="s">
        <v>80</v>
      </c>
      <c r="C19" s="23">
        <f>'t17'!L20</f>
        <v>2387.6</v>
      </c>
      <c r="D19" s="23">
        <f>'t17'!M20</f>
        <v>2246.612</v>
      </c>
      <c r="E19" s="23">
        <f t="shared" si="0"/>
        <v>94.09499078572627</v>
      </c>
      <c r="F19" s="23">
        <v>1781.2</v>
      </c>
      <c r="G19" s="23">
        <v>1771.3</v>
      </c>
      <c r="H19" s="23">
        <v>752</v>
      </c>
      <c r="I19" s="23">
        <v>0</v>
      </c>
      <c r="J19" s="23">
        <v>0</v>
      </c>
      <c r="K19" s="23">
        <f>'t17'!R20</f>
        <v>2076.7000000000003</v>
      </c>
      <c r="L19" s="23">
        <f>'t17'!S20</f>
        <v>1933.64</v>
      </c>
      <c r="M19" s="23">
        <f t="shared" si="1"/>
        <v>93.11118601627581</v>
      </c>
      <c r="N19" s="23">
        <v>1235.1</v>
      </c>
      <c r="O19" s="23">
        <v>1788.6</v>
      </c>
      <c r="P19" s="23">
        <v>737.5</v>
      </c>
      <c r="Q19" s="23">
        <v>0</v>
      </c>
      <c r="R19" s="23">
        <v>0</v>
      </c>
    </row>
    <row r="20" spans="1:18" ht="19.5" customHeight="1">
      <c r="A20" s="27">
        <v>13</v>
      </c>
      <c r="B20" s="31" t="s">
        <v>81</v>
      </c>
      <c r="C20" s="23">
        <f>'t17'!L21</f>
        <v>7203.900000000001</v>
      </c>
      <c r="D20" s="23">
        <f>'t17'!M21</f>
        <v>6036.289</v>
      </c>
      <c r="E20" s="23">
        <f t="shared" si="0"/>
        <v>83.79195991060396</v>
      </c>
      <c r="F20" s="23">
        <v>10086.1</v>
      </c>
      <c r="G20" s="23">
        <v>9674.2</v>
      </c>
      <c r="H20" s="23">
        <v>4645.4</v>
      </c>
      <c r="I20" s="23">
        <v>0</v>
      </c>
      <c r="J20" s="23">
        <v>0</v>
      </c>
      <c r="K20" s="23">
        <f>'t17'!R21</f>
        <v>3869.2</v>
      </c>
      <c r="L20" s="23">
        <f>'t17'!S21</f>
        <v>4021.629</v>
      </c>
      <c r="M20" s="23">
        <f t="shared" si="1"/>
        <v>103.93954822702366</v>
      </c>
      <c r="N20" s="23">
        <v>7222.900000000001</v>
      </c>
      <c r="O20" s="23">
        <v>8000.6</v>
      </c>
      <c r="P20" s="23">
        <v>6554.7</v>
      </c>
      <c r="Q20" s="23">
        <v>0</v>
      </c>
      <c r="R20" s="23">
        <v>0</v>
      </c>
    </row>
    <row r="21" spans="1:18" ht="19.5" customHeight="1">
      <c r="A21" s="27">
        <v>14</v>
      </c>
      <c r="B21" s="32" t="s">
        <v>82</v>
      </c>
      <c r="C21" s="23">
        <f>'t17'!L22</f>
        <v>4775.3</v>
      </c>
      <c r="D21" s="23">
        <f>'t17'!M22</f>
        <v>4845.473</v>
      </c>
      <c r="E21" s="23">
        <f t="shared" si="0"/>
        <v>101.4694992984734</v>
      </c>
      <c r="F21" s="23">
        <v>171.3</v>
      </c>
      <c r="G21" s="23">
        <v>100.3</v>
      </c>
      <c r="H21" s="23">
        <v>24.8</v>
      </c>
      <c r="I21" s="23">
        <v>171.30000000000018</v>
      </c>
      <c r="J21" s="23">
        <v>171.3</v>
      </c>
      <c r="K21" s="23">
        <f>'t17'!R22</f>
        <v>3327.5</v>
      </c>
      <c r="L21" s="23">
        <f>'t17'!S22</f>
        <v>3370.742</v>
      </c>
      <c r="M21" s="23">
        <f t="shared" si="1"/>
        <v>101.29953418482344</v>
      </c>
      <c r="N21" s="23">
        <v>11.7</v>
      </c>
      <c r="O21" s="23">
        <v>92.5</v>
      </c>
      <c r="P21" s="23">
        <v>3.4</v>
      </c>
      <c r="Q21" s="23">
        <v>4.699999999999818</v>
      </c>
      <c r="R21" s="23">
        <v>4.7</v>
      </c>
    </row>
    <row r="22" spans="1:18" ht="19.5" customHeight="1">
      <c r="A22" s="27">
        <v>15</v>
      </c>
      <c r="B22" s="32" t="s">
        <v>83</v>
      </c>
      <c r="C22" s="23">
        <f>'t17'!L23</f>
        <v>3688.2</v>
      </c>
      <c r="D22" s="23">
        <f>'t17'!M23</f>
        <v>3782.645</v>
      </c>
      <c r="E22" s="23">
        <f t="shared" si="0"/>
        <v>102.56073423350145</v>
      </c>
      <c r="F22" s="23">
        <v>924.6</v>
      </c>
      <c r="G22" s="23">
        <v>560.6</v>
      </c>
      <c r="H22" s="23">
        <v>301.3</v>
      </c>
      <c r="I22" s="23">
        <v>228.5</v>
      </c>
      <c r="J22" s="23">
        <v>222</v>
      </c>
      <c r="K22" s="23">
        <f>'t17'!R23</f>
        <v>2900</v>
      </c>
      <c r="L22" s="23">
        <f>'t17'!S23</f>
        <v>2927.978</v>
      </c>
      <c r="M22" s="23">
        <f t="shared" si="1"/>
        <v>100.96475862068965</v>
      </c>
      <c r="N22" s="23">
        <v>1826.5</v>
      </c>
      <c r="O22" s="23">
        <v>2190.4</v>
      </c>
      <c r="P22" s="23">
        <v>2987</v>
      </c>
      <c r="Q22" s="23">
        <v>50.5</v>
      </c>
      <c r="R22" s="23">
        <v>28</v>
      </c>
    </row>
    <row r="23" spans="1:18" ht="19.5" customHeight="1">
      <c r="A23" s="27">
        <v>16</v>
      </c>
      <c r="B23" s="32" t="s">
        <v>84</v>
      </c>
      <c r="C23" s="23">
        <f>'t17'!L24</f>
        <v>54039.3</v>
      </c>
      <c r="D23" s="23">
        <f>'t17'!M24</f>
        <v>65239.8082</v>
      </c>
      <c r="E23" s="23">
        <f t="shared" si="0"/>
        <v>120.7265974947862</v>
      </c>
      <c r="F23" s="23">
        <v>21987.2</v>
      </c>
      <c r="G23" s="23">
        <v>20679.9</v>
      </c>
      <c r="H23" s="23">
        <v>11477.8</v>
      </c>
      <c r="I23" s="23">
        <v>350</v>
      </c>
      <c r="J23" s="23">
        <v>600</v>
      </c>
      <c r="K23" s="23">
        <f>'t17'!R24</f>
        <v>3847.6</v>
      </c>
      <c r="L23" s="23">
        <f>'t17'!S24</f>
        <v>4694.77</v>
      </c>
      <c r="M23" s="23">
        <f t="shared" si="1"/>
        <v>122.01814117891674</v>
      </c>
      <c r="N23" s="23">
        <v>3043.5</v>
      </c>
      <c r="O23" s="23">
        <v>3976.7</v>
      </c>
      <c r="P23" s="23">
        <v>1617</v>
      </c>
      <c r="Q23" s="23">
        <v>200</v>
      </c>
      <c r="R23" s="23">
        <v>245.7</v>
      </c>
    </row>
    <row r="24" spans="1:18" ht="19.5" customHeight="1">
      <c r="A24" s="27">
        <v>17</v>
      </c>
      <c r="B24" s="32" t="s">
        <v>85</v>
      </c>
      <c r="C24" s="23">
        <f>'t17'!L25</f>
        <v>3633.9</v>
      </c>
      <c r="D24" s="23">
        <f>'t17'!M25</f>
        <v>3466</v>
      </c>
      <c r="E24" s="23">
        <f t="shared" si="0"/>
        <v>95.37961969234155</v>
      </c>
      <c r="F24" s="23">
        <v>982.3</v>
      </c>
      <c r="G24" s="23">
        <v>904.2</v>
      </c>
      <c r="H24" s="23">
        <v>415.1</v>
      </c>
      <c r="I24" s="23">
        <v>250</v>
      </c>
      <c r="J24" s="23">
        <v>200</v>
      </c>
      <c r="K24" s="23">
        <f>'t17'!R25</f>
        <v>2400</v>
      </c>
      <c r="L24" s="23">
        <f>'t17'!S25</f>
        <v>2167</v>
      </c>
      <c r="M24" s="23">
        <f t="shared" si="1"/>
        <v>90.29166666666667</v>
      </c>
      <c r="N24" s="23">
        <v>2539</v>
      </c>
      <c r="O24" s="23">
        <v>3378.9</v>
      </c>
      <c r="P24" s="23">
        <v>3186.2</v>
      </c>
      <c r="Q24" s="23">
        <v>8</v>
      </c>
      <c r="R24" s="23">
        <v>4</v>
      </c>
    </row>
    <row r="25" spans="1:18" ht="19.5" customHeight="1">
      <c r="A25" s="27">
        <v>18</v>
      </c>
      <c r="B25" s="32" t="s">
        <v>86</v>
      </c>
      <c r="C25" s="23">
        <f>'t17'!L26</f>
        <v>2344.7</v>
      </c>
      <c r="D25" s="23">
        <f>'t17'!M26</f>
        <v>2444.4</v>
      </c>
      <c r="E25" s="23">
        <f t="shared" si="0"/>
        <v>104.25214313131745</v>
      </c>
      <c r="F25" s="23">
        <v>1894.6</v>
      </c>
      <c r="G25" s="23">
        <v>1510.6</v>
      </c>
      <c r="H25" s="23">
        <v>806.1</v>
      </c>
      <c r="I25" s="23">
        <v>185.50000000000045</v>
      </c>
      <c r="J25" s="23">
        <v>73</v>
      </c>
      <c r="K25" s="23">
        <f>'t17'!R26</f>
        <v>1760.2</v>
      </c>
      <c r="L25" s="23">
        <f>'t17'!S26</f>
        <v>1560.235</v>
      </c>
      <c r="M25" s="23">
        <f t="shared" si="1"/>
        <v>88.63964322236109</v>
      </c>
      <c r="N25" s="23">
        <v>471.8</v>
      </c>
      <c r="O25" s="23">
        <v>792.2</v>
      </c>
      <c r="P25" s="23">
        <v>1469.1</v>
      </c>
      <c r="Q25" s="23">
        <v>200</v>
      </c>
      <c r="R25" s="23">
        <v>0</v>
      </c>
    </row>
    <row r="26" spans="1:18" ht="19.5" customHeight="1">
      <c r="A26" s="27">
        <v>19</v>
      </c>
      <c r="B26" s="32" t="s">
        <v>87</v>
      </c>
      <c r="C26" s="23">
        <f>'t17'!L27</f>
        <v>3173.6</v>
      </c>
      <c r="D26" s="23">
        <f>'t17'!M27</f>
        <v>2906.15</v>
      </c>
      <c r="E26" s="23">
        <f t="shared" si="0"/>
        <v>91.57266196117973</v>
      </c>
      <c r="F26" s="23">
        <v>789.4</v>
      </c>
      <c r="G26" s="23">
        <v>568.1</v>
      </c>
      <c r="H26" s="23">
        <v>256.5</v>
      </c>
      <c r="I26" s="23">
        <v>335.6999999999998</v>
      </c>
      <c r="J26" s="23">
        <v>100</v>
      </c>
      <c r="K26" s="23">
        <f>'t17'!R27</f>
        <v>2000</v>
      </c>
      <c r="L26" s="23">
        <f>'t17'!S27</f>
        <v>2007.892</v>
      </c>
      <c r="M26" s="23">
        <f t="shared" si="1"/>
        <v>100.3946</v>
      </c>
      <c r="N26" s="23">
        <v>456.6</v>
      </c>
      <c r="O26" s="23">
        <v>583.4</v>
      </c>
      <c r="P26" s="23">
        <v>726</v>
      </c>
      <c r="Q26" s="23">
        <v>76.4</v>
      </c>
      <c r="R26" s="23">
        <v>40</v>
      </c>
    </row>
    <row r="27" spans="1:18" ht="19.5" customHeight="1">
      <c r="A27" s="27">
        <v>20</v>
      </c>
      <c r="B27" s="32" t="s">
        <v>88</v>
      </c>
      <c r="C27" s="23">
        <f>'t17'!L28</f>
        <v>945.2</v>
      </c>
      <c r="D27" s="23">
        <f>'t17'!M28</f>
        <v>946.575</v>
      </c>
      <c r="E27" s="23">
        <f t="shared" si="0"/>
        <v>100.14547185780786</v>
      </c>
      <c r="F27" s="23">
        <v>327.9</v>
      </c>
      <c r="G27" s="23">
        <v>127</v>
      </c>
      <c r="H27" s="23">
        <v>97.4</v>
      </c>
      <c r="I27" s="23">
        <v>0</v>
      </c>
      <c r="J27" s="23">
        <v>0</v>
      </c>
      <c r="K27" s="23">
        <f>'t17'!R28</f>
        <v>1662</v>
      </c>
      <c r="L27" s="23">
        <f>'t17'!S28</f>
        <v>1596</v>
      </c>
      <c r="M27" s="23">
        <f t="shared" si="1"/>
        <v>96.028880866426</v>
      </c>
      <c r="N27" s="23">
        <v>1504.3</v>
      </c>
      <c r="O27" s="23">
        <v>2036.2</v>
      </c>
      <c r="P27" s="23">
        <v>1013.4</v>
      </c>
      <c r="Q27" s="23">
        <v>0</v>
      </c>
      <c r="R27" s="23">
        <v>0</v>
      </c>
    </row>
    <row r="28" spans="1:18" ht="19.5" customHeight="1">
      <c r="A28" s="27">
        <v>21</v>
      </c>
      <c r="B28" s="32" t="s">
        <v>89</v>
      </c>
      <c r="C28" s="23">
        <f>'t17'!L29</f>
        <v>269.4</v>
      </c>
      <c r="D28" s="23">
        <f>'t17'!M29</f>
        <v>211.2</v>
      </c>
      <c r="E28" s="23">
        <f t="shared" si="0"/>
        <v>78.39643652561247</v>
      </c>
      <c r="F28" s="23">
        <v>179.2</v>
      </c>
      <c r="G28" s="23">
        <v>145.5</v>
      </c>
      <c r="H28" s="23">
        <v>82</v>
      </c>
      <c r="I28" s="23">
        <v>50.19999999999999</v>
      </c>
      <c r="J28" s="23">
        <v>0</v>
      </c>
      <c r="K28" s="23">
        <f>'t17'!R29</f>
        <v>1696</v>
      </c>
      <c r="L28" s="23">
        <f>'t17'!S29</f>
        <v>1548.8</v>
      </c>
      <c r="M28" s="23">
        <f t="shared" si="1"/>
        <v>91.32075471698113</v>
      </c>
      <c r="N28" s="23">
        <v>221.5</v>
      </c>
      <c r="O28" s="23">
        <v>349.9</v>
      </c>
      <c r="P28" s="23">
        <v>121.1</v>
      </c>
      <c r="Q28" s="23">
        <v>217.20000000000005</v>
      </c>
      <c r="R28" s="23">
        <v>70</v>
      </c>
    </row>
    <row r="29" spans="1:18" ht="19.5" customHeight="1">
      <c r="A29" s="27">
        <v>22</v>
      </c>
      <c r="B29" s="32" t="s">
        <v>90</v>
      </c>
      <c r="C29" s="23">
        <f>'t17'!L30</f>
        <v>2348</v>
      </c>
      <c r="D29" s="23">
        <f>'t17'!M30</f>
        <v>2154.65</v>
      </c>
      <c r="E29" s="23">
        <f t="shared" si="0"/>
        <v>91.765332197615</v>
      </c>
      <c r="F29" s="23">
        <v>550.4</v>
      </c>
      <c r="G29" s="23">
        <v>475.7</v>
      </c>
      <c r="H29" s="23">
        <v>274.1</v>
      </c>
      <c r="I29" s="23">
        <v>200</v>
      </c>
      <c r="J29" s="23">
        <v>6.7</v>
      </c>
      <c r="K29" s="23">
        <f>'t17'!R30</f>
        <v>2932.3</v>
      </c>
      <c r="L29" s="23">
        <f>'t17'!S30</f>
        <v>2962.7</v>
      </c>
      <c r="M29" s="23">
        <f t="shared" si="1"/>
        <v>101.03672884766223</v>
      </c>
      <c r="N29" s="23">
        <v>3454.3</v>
      </c>
      <c r="O29" s="23">
        <v>3826.8</v>
      </c>
      <c r="P29" s="23">
        <v>2590.2</v>
      </c>
      <c r="Q29" s="23">
        <v>299.99999999999955</v>
      </c>
      <c r="R29" s="23">
        <v>330.4</v>
      </c>
    </row>
    <row r="30" spans="1:18" ht="19.5" customHeight="1">
      <c r="A30" s="27">
        <v>23</v>
      </c>
      <c r="B30" s="32" t="s">
        <v>91</v>
      </c>
      <c r="C30" s="23">
        <f>'t17'!L31</f>
        <v>1669.5</v>
      </c>
      <c r="D30" s="23">
        <f>'t17'!M31</f>
        <v>1735.7359999999999</v>
      </c>
      <c r="E30" s="23">
        <f t="shared" si="0"/>
        <v>103.96741539383048</v>
      </c>
      <c r="F30" s="23">
        <v>57.7</v>
      </c>
      <c r="G30" s="23">
        <v>37.5</v>
      </c>
      <c r="H30" s="23">
        <v>7.4</v>
      </c>
      <c r="I30" s="23">
        <v>150</v>
      </c>
      <c r="J30" s="23">
        <v>65.6</v>
      </c>
      <c r="K30" s="23">
        <f>'t17'!R31</f>
        <v>1397.6</v>
      </c>
      <c r="L30" s="23">
        <f>'t17'!S31</f>
        <v>1400</v>
      </c>
      <c r="M30" s="23">
        <f t="shared" si="1"/>
        <v>100.17172295363481</v>
      </c>
      <c r="N30" s="23">
        <v>100.7</v>
      </c>
      <c r="O30" s="23">
        <v>166.2</v>
      </c>
      <c r="P30" s="23">
        <v>27.8</v>
      </c>
      <c r="Q30" s="23">
        <v>126.89999999999986</v>
      </c>
      <c r="R30" s="23">
        <v>15</v>
      </c>
    </row>
    <row r="31" spans="1:18" ht="19.5" customHeight="1">
      <c r="A31" s="27">
        <v>24</v>
      </c>
      <c r="B31" s="32" t="s">
        <v>92</v>
      </c>
      <c r="C31" s="23">
        <f>'t17'!L32</f>
        <v>3434</v>
      </c>
      <c r="D31" s="23">
        <f>'t17'!M32</f>
        <v>3570.884</v>
      </c>
      <c r="E31" s="23">
        <f t="shared" si="0"/>
        <v>103.98613861386139</v>
      </c>
      <c r="F31" s="23">
        <v>2596.1</v>
      </c>
      <c r="G31" s="23">
        <v>2340.8</v>
      </c>
      <c r="H31" s="23">
        <v>1054.8</v>
      </c>
      <c r="I31" s="23">
        <v>0</v>
      </c>
      <c r="J31" s="23">
        <v>0</v>
      </c>
      <c r="K31" s="23">
        <f>'t17'!R32</f>
        <v>7900</v>
      </c>
      <c r="L31" s="23">
        <f>'t17'!S32</f>
        <v>9040.183</v>
      </c>
      <c r="M31" s="23">
        <f t="shared" si="1"/>
        <v>114.43269620253164</v>
      </c>
      <c r="N31" s="23">
        <v>27467.6</v>
      </c>
      <c r="O31" s="23">
        <v>29040.4</v>
      </c>
      <c r="P31" s="23">
        <v>18548.7</v>
      </c>
      <c r="Q31" s="23">
        <v>0</v>
      </c>
      <c r="R31" s="23">
        <v>0</v>
      </c>
    </row>
    <row r="32" spans="1:18" ht="19.5" customHeight="1">
      <c r="A32" s="27">
        <v>25</v>
      </c>
      <c r="B32" s="32" t="s">
        <v>93</v>
      </c>
      <c r="C32" s="23">
        <f>'t17'!L33</f>
        <v>833.7</v>
      </c>
      <c r="D32" s="23">
        <f>'t17'!M33</f>
        <v>420</v>
      </c>
      <c r="E32" s="23">
        <f t="shared" si="0"/>
        <v>50.377833753148614</v>
      </c>
      <c r="F32" s="23">
        <v>625.7</v>
      </c>
      <c r="G32" s="23">
        <v>581.2</v>
      </c>
      <c r="H32" s="23">
        <v>249.5</v>
      </c>
      <c r="I32" s="23">
        <v>0</v>
      </c>
      <c r="J32" s="23">
        <v>0</v>
      </c>
      <c r="K32" s="23">
        <f>'t17'!R33</f>
        <v>1406.3</v>
      </c>
      <c r="L32" s="23">
        <f>'t17'!S33</f>
        <v>1258.794</v>
      </c>
      <c r="M32" s="23">
        <f t="shared" si="1"/>
        <v>89.51105738462634</v>
      </c>
      <c r="N32" s="23">
        <v>2593.4</v>
      </c>
      <c r="O32" s="23">
        <v>3631.7</v>
      </c>
      <c r="P32" s="23">
        <v>2107.2</v>
      </c>
      <c r="Q32" s="23">
        <v>5.7000000000000455</v>
      </c>
      <c r="R32" s="23">
        <v>0</v>
      </c>
    </row>
    <row r="33" spans="1:18" ht="19.5" customHeight="1">
      <c r="A33" s="27">
        <v>26</v>
      </c>
      <c r="B33" s="32" t="s">
        <v>94</v>
      </c>
      <c r="C33" s="23">
        <f>'t17'!L34</f>
        <v>6305</v>
      </c>
      <c r="D33" s="23">
        <f>'t17'!M34</f>
        <v>5930.933999999999</v>
      </c>
      <c r="E33" s="23">
        <f t="shared" si="0"/>
        <v>94.06715305313243</v>
      </c>
      <c r="F33" s="23">
        <v>2135.3</v>
      </c>
      <c r="G33" s="23">
        <v>1020</v>
      </c>
      <c r="H33" s="23">
        <v>881.3</v>
      </c>
      <c r="I33" s="23">
        <v>205</v>
      </c>
      <c r="J33" s="23">
        <v>205</v>
      </c>
      <c r="K33" s="23">
        <f>'t17'!R34</f>
        <v>4495</v>
      </c>
      <c r="L33" s="23">
        <f>'t17'!S34</f>
        <v>4006.236</v>
      </c>
      <c r="M33" s="23">
        <f t="shared" si="1"/>
        <v>89.12649610678531</v>
      </c>
      <c r="N33" s="23">
        <v>1049</v>
      </c>
      <c r="O33" s="23">
        <v>1589.8</v>
      </c>
      <c r="P33" s="23">
        <v>781</v>
      </c>
      <c r="Q33" s="23">
        <v>209.89999999999964</v>
      </c>
      <c r="R33" s="23">
        <v>195</v>
      </c>
    </row>
    <row r="34" spans="1:18" ht="19.5" customHeight="1">
      <c r="A34" s="27">
        <v>27</v>
      </c>
      <c r="B34" s="32" t="s">
        <v>95</v>
      </c>
      <c r="C34" s="23">
        <f>'t17'!L35</f>
        <v>1823.3</v>
      </c>
      <c r="D34" s="23">
        <f>'t17'!M35</f>
        <v>1951.185</v>
      </c>
      <c r="E34" s="23">
        <f t="shared" si="0"/>
        <v>107.01393078484067</v>
      </c>
      <c r="F34" s="23">
        <v>1361</v>
      </c>
      <c r="G34" s="23">
        <v>346.8</v>
      </c>
      <c r="H34" s="23">
        <v>451</v>
      </c>
      <c r="I34" s="23">
        <v>0</v>
      </c>
      <c r="J34" s="23">
        <v>0</v>
      </c>
      <c r="K34" s="23">
        <f>'t17'!R35</f>
        <v>3750.9</v>
      </c>
      <c r="L34" s="23">
        <f>'t17'!S35</f>
        <v>3880.1</v>
      </c>
      <c r="M34" s="23">
        <f t="shared" si="1"/>
        <v>103.4445066517369</v>
      </c>
      <c r="N34" s="23">
        <v>1298.5</v>
      </c>
      <c r="O34" s="23">
        <v>1551.7</v>
      </c>
      <c r="P34" s="23">
        <v>580.2</v>
      </c>
      <c r="Q34" s="23">
        <v>2.5</v>
      </c>
      <c r="R34" s="23">
        <v>0</v>
      </c>
    </row>
    <row r="35" spans="1:18" ht="19.5" customHeight="1">
      <c r="A35" s="27">
        <v>28</v>
      </c>
      <c r="B35" s="32" t="s">
        <v>96</v>
      </c>
      <c r="C35" s="23">
        <f>'t17'!L36</f>
        <v>1850</v>
      </c>
      <c r="D35" s="23">
        <f>'t17'!M36</f>
        <v>1870.326</v>
      </c>
      <c r="E35" s="23">
        <f t="shared" si="0"/>
        <v>101.09870270270271</v>
      </c>
      <c r="F35" s="23">
        <v>1248.1</v>
      </c>
      <c r="G35" s="23">
        <v>688.2</v>
      </c>
      <c r="H35" s="23">
        <v>410.9</v>
      </c>
      <c r="I35" s="23">
        <v>326.5</v>
      </c>
      <c r="J35" s="23">
        <v>346.8</v>
      </c>
      <c r="K35" s="23">
        <f>'t17'!R36</f>
        <v>1214.2</v>
      </c>
      <c r="L35" s="23">
        <f>'t17'!S36</f>
        <v>1203.798</v>
      </c>
      <c r="M35" s="23">
        <f t="shared" si="1"/>
        <v>99.14330423323999</v>
      </c>
      <c r="N35" s="23">
        <v>192.1</v>
      </c>
      <c r="O35" s="23">
        <v>297</v>
      </c>
      <c r="P35" s="23">
        <v>187.8</v>
      </c>
      <c r="Q35" s="23">
        <v>93</v>
      </c>
      <c r="R35" s="23">
        <v>93</v>
      </c>
    </row>
    <row r="36" spans="1:18" ht="19.5" customHeight="1">
      <c r="A36" s="27">
        <v>29</v>
      </c>
      <c r="B36" s="32" t="s">
        <v>97</v>
      </c>
      <c r="C36" s="23">
        <f>'t17'!L37</f>
        <v>4370.7</v>
      </c>
      <c r="D36" s="23">
        <f>'t17'!M37</f>
        <v>4401.054</v>
      </c>
      <c r="E36" s="23">
        <f t="shared" si="0"/>
        <v>100.69448829706913</v>
      </c>
      <c r="F36" s="23">
        <v>1320.1</v>
      </c>
      <c r="G36" s="23">
        <v>680</v>
      </c>
      <c r="H36" s="23">
        <v>413.2</v>
      </c>
      <c r="I36" s="23">
        <v>299.99999999999955</v>
      </c>
      <c r="J36" s="23">
        <v>300</v>
      </c>
      <c r="K36" s="23">
        <f>'t17'!R37</f>
        <v>2413.5</v>
      </c>
      <c r="L36" s="23">
        <f>'t17'!S37</f>
        <v>2417.983</v>
      </c>
      <c r="M36" s="23">
        <f t="shared" si="1"/>
        <v>100.1857468406878</v>
      </c>
      <c r="N36" s="23">
        <v>4197</v>
      </c>
      <c r="O36" s="23">
        <v>4674.3</v>
      </c>
      <c r="P36" s="23">
        <v>3910.4</v>
      </c>
      <c r="Q36" s="23">
        <v>0</v>
      </c>
      <c r="R36" s="23">
        <v>0</v>
      </c>
    </row>
    <row r="37" spans="1:18" ht="19.5" customHeight="1">
      <c r="A37" s="27">
        <v>30</v>
      </c>
      <c r="B37" s="32" t="s">
        <v>98</v>
      </c>
      <c r="C37" s="23">
        <f>'t17'!L38</f>
        <v>9031.7</v>
      </c>
      <c r="D37" s="23">
        <f>'t17'!M38</f>
        <v>10763.382</v>
      </c>
      <c r="E37" s="23">
        <f t="shared" si="0"/>
        <v>119.17337821229668</v>
      </c>
      <c r="F37" s="23">
        <v>7870.3</v>
      </c>
      <c r="G37" s="23">
        <v>4309.9</v>
      </c>
      <c r="H37" s="23">
        <v>3128</v>
      </c>
      <c r="I37" s="23">
        <v>2053</v>
      </c>
      <c r="J37" s="23">
        <v>3784.6</v>
      </c>
      <c r="K37" s="23">
        <f>'t17'!R38</f>
        <v>2704.2</v>
      </c>
      <c r="L37" s="23">
        <f>'t17'!S38</f>
        <v>2306.834</v>
      </c>
      <c r="M37" s="23">
        <f t="shared" si="1"/>
        <v>85.30559869832113</v>
      </c>
      <c r="N37" s="23">
        <v>6988.1</v>
      </c>
      <c r="O37" s="23">
        <v>7493.4</v>
      </c>
      <c r="P37" s="23">
        <v>5169.2</v>
      </c>
      <c r="Q37" s="23">
        <v>0</v>
      </c>
      <c r="R37" s="23">
        <v>0</v>
      </c>
    </row>
    <row r="38" spans="1:18" ht="19.5" customHeight="1">
      <c r="A38" s="27">
        <v>31</v>
      </c>
      <c r="B38" s="32" t="s">
        <v>99</v>
      </c>
      <c r="C38" s="23">
        <f>'t17'!L39</f>
        <v>1298.2</v>
      </c>
      <c r="D38" s="23">
        <f>'t17'!M39</f>
        <v>1502.7340000000002</v>
      </c>
      <c r="E38" s="23">
        <f t="shared" si="0"/>
        <v>115.75519950700972</v>
      </c>
      <c r="F38" s="23">
        <v>365.9</v>
      </c>
      <c r="G38" s="23">
        <v>98.2</v>
      </c>
      <c r="H38" s="23">
        <v>127.1</v>
      </c>
      <c r="I38" s="23">
        <v>0</v>
      </c>
      <c r="J38" s="23">
        <v>0</v>
      </c>
      <c r="K38" s="23">
        <f>'t17'!R39</f>
        <v>2800</v>
      </c>
      <c r="L38" s="23">
        <f>'t17'!S39</f>
        <v>2906.68</v>
      </c>
      <c r="M38" s="23">
        <f t="shared" si="1"/>
        <v>103.81</v>
      </c>
      <c r="N38" s="23">
        <v>955.1</v>
      </c>
      <c r="O38" s="23">
        <v>1138.8</v>
      </c>
      <c r="P38" s="23">
        <v>603.7</v>
      </c>
      <c r="Q38" s="23">
        <v>134.19999999999982</v>
      </c>
      <c r="R38" s="23">
        <v>134.3</v>
      </c>
    </row>
    <row r="39" spans="1:18" ht="19.5" customHeight="1">
      <c r="A39" s="27">
        <v>32</v>
      </c>
      <c r="B39" s="32" t="s">
        <v>100</v>
      </c>
      <c r="C39" s="23">
        <f>'t17'!L40</f>
        <v>4154.5</v>
      </c>
      <c r="D39" s="23">
        <f>'t17'!M40</f>
        <v>3754.225</v>
      </c>
      <c r="E39" s="23">
        <f t="shared" si="0"/>
        <v>90.36526657840895</v>
      </c>
      <c r="F39" s="23">
        <v>2619.7</v>
      </c>
      <c r="G39" s="23">
        <v>2166.6</v>
      </c>
      <c r="H39" s="23">
        <v>1111.9</v>
      </c>
      <c r="I39" s="23">
        <v>200</v>
      </c>
      <c r="J39" s="23">
        <v>0</v>
      </c>
      <c r="K39" s="23">
        <f>'t17'!R40</f>
        <v>3646.2</v>
      </c>
      <c r="L39" s="23">
        <f>'t17'!S40</f>
        <v>2616.068</v>
      </c>
      <c r="M39" s="23">
        <f t="shared" si="1"/>
        <v>71.7477922220394</v>
      </c>
      <c r="N39" s="23">
        <v>4458.3</v>
      </c>
      <c r="O39" s="23">
        <v>5585.2</v>
      </c>
      <c r="P39" s="23">
        <v>3364.6</v>
      </c>
      <c r="Q39" s="23">
        <v>4.100000000000364</v>
      </c>
      <c r="R39" s="23">
        <v>0</v>
      </c>
    </row>
    <row r="40" spans="1:18" ht="19.5" customHeight="1">
      <c r="A40" s="27">
        <v>33</v>
      </c>
      <c r="B40" s="32" t="s">
        <v>101</v>
      </c>
      <c r="C40" s="23">
        <f>'t17'!L41</f>
        <v>2656.7</v>
      </c>
      <c r="D40" s="23">
        <f>'t17'!M41</f>
        <v>2527.02</v>
      </c>
      <c r="E40" s="23">
        <f t="shared" si="0"/>
        <v>95.1187563518651</v>
      </c>
      <c r="F40" s="23">
        <v>1495.6</v>
      </c>
      <c r="G40" s="23">
        <v>1287</v>
      </c>
      <c r="H40" s="23">
        <v>624</v>
      </c>
      <c r="I40" s="23">
        <v>0</v>
      </c>
      <c r="J40" s="23">
        <v>0</v>
      </c>
      <c r="K40" s="23">
        <f>'t17'!R41</f>
        <v>2881.1</v>
      </c>
      <c r="L40" s="23">
        <f>'t17'!S41</f>
        <v>2680.693</v>
      </c>
      <c r="M40" s="23">
        <f t="shared" si="1"/>
        <v>93.0440803859637</v>
      </c>
      <c r="N40" s="23">
        <v>16757.8</v>
      </c>
      <c r="O40" s="23">
        <v>17279.5</v>
      </c>
      <c r="P40" s="23">
        <v>9538.9</v>
      </c>
      <c r="Q40" s="23">
        <v>400</v>
      </c>
      <c r="R40" s="23">
        <v>200</v>
      </c>
    </row>
    <row r="41" spans="1:18" ht="19.5" customHeight="1">
      <c r="A41" s="27">
        <v>34</v>
      </c>
      <c r="B41" s="32" t="s">
        <v>102</v>
      </c>
      <c r="C41" s="23">
        <f>'t17'!L42</f>
        <v>1505</v>
      </c>
      <c r="D41" s="23">
        <f>'t17'!M42</f>
        <v>1221.5</v>
      </c>
      <c r="E41" s="23">
        <f t="shared" si="0"/>
        <v>81.16279069767441</v>
      </c>
      <c r="F41" s="23">
        <v>922.7</v>
      </c>
      <c r="G41" s="23">
        <v>543.1</v>
      </c>
      <c r="H41" s="23">
        <v>327.1</v>
      </c>
      <c r="I41" s="23">
        <v>182.0999999999999</v>
      </c>
      <c r="J41" s="23">
        <v>100</v>
      </c>
      <c r="K41" s="23">
        <f>'t17'!R42</f>
        <v>2000</v>
      </c>
      <c r="L41" s="23">
        <f>'t17'!S42</f>
        <v>2034</v>
      </c>
      <c r="M41" s="23">
        <f t="shared" si="1"/>
        <v>101.69999999999999</v>
      </c>
      <c r="N41" s="23">
        <v>1272.6</v>
      </c>
      <c r="O41" s="23">
        <v>2189.1</v>
      </c>
      <c r="P41" s="23">
        <v>730.2</v>
      </c>
      <c r="Q41" s="23">
        <v>161.0999999999999</v>
      </c>
      <c r="R41" s="23">
        <v>130</v>
      </c>
    </row>
    <row r="42" spans="1:18" ht="19.5" customHeight="1">
      <c r="A42" s="27">
        <v>35</v>
      </c>
      <c r="B42" s="32" t="s">
        <v>103</v>
      </c>
      <c r="C42" s="23">
        <f>'t17'!L43</f>
        <v>748.6</v>
      </c>
      <c r="D42" s="23">
        <f>'t17'!M43</f>
        <v>934</v>
      </c>
      <c r="E42" s="23">
        <f t="shared" si="0"/>
        <v>124.76623029655356</v>
      </c>
      <c r="F42" s="23">
        <v>337.1</v>
      </c>
      <c r="G42" s="23">
        <v>313.9</v>
      </c>
      <c r="H42" s="23">
        <v>181.1</v>
      </c>
      <c r="I42" s="23">
        <v>0.7999999999999545</v>
      </c>
      <c r="J42" s="23">
        <v>150</v>
      </c>
      <c r="K42" s="23">
        <f>'t17'!R43</f>
        <v>2060</v>
      </c>
      <c r="L42" s="23">
        <f>'t17'!S43</f>
        <v>2136.6</v>
      </c>
      <c r="M42" s="23">
        <f t="shared" si="1"/>
        <v>103.71844660194174</v>
      </c>
      <c r="N42" s="23">
        <v>3282</v>
      </c>
      <c r="O42" s="23">
        <v>3847.2</v>
      </c>
      <c r="P42" s="23">
        <v>2631.4</v>
      </c>
      <c r="Q42" s="23">
        <v>198.79999999999995</v>
      </c>
      <c r="R42" s="23">
        <v>236.6</v>
      </c>
    </row>
    <row r="43" spans="1:18" ht="19.5" customHeight="1">
      <c r="A43" s="27">
        <v>36</v>
      </c>
      <c r="B43" s="33" t="s">
        <v>104</v>
      </c>
      <c r="C43" s="23">
        <f>'t17'!L44</f>
        <v>6732.1</v>
      </c>
      <c r="D43" s="23">
        <f>'t17'!M44</f>
        <v>6761.7119999999995</v>
      </c>
      <c r="E43" s="23">
        <f t="shared" si="0"/>
        <v>100.43986274713683</v>
      </c>
      <c r="F43" s="23">
        <v>1742.3</v>
      </c>
      <c r="G43" s="23">
        <v>1637.486</v>
      </c>
      <c r="H43" s="23">
        <v>574.5</v>
      </c>
      <c r="I43" s="23">
        <v>10</v>
      </c>
      <c r="J43" s="23">
        <v>0</v>
      </c>
      <c r="K43" s="23">
        <f>'t17'!R44</f>
        <v>4740.2</v>
      </c>
      <c r="L43" s="23">
        <f>'t17'!S44</f>
        <v>4742.59</v>
      </c>
      <c r="M43" s="23">
        <f t="shared" si="1"/>
        <v>100.05041981350999</v>
      </c>
      <c r="N43" s="23">
        <v>190.9</v>
      </c>
      <c r="O43" s="23">
        <v>286.875</v>
      </c>
      <c r="P43" s="23">
        <v>41.5</v>
      </c>
      <c r="Q43" s="23">
        <v>150</v>
      </c>
      <c r="R43" s="23">
        <v>150</v>
      </c>
    </row>
    <row r="44" spans="1:18" ht="19.5" customHeight="1">
      <c r="A44" s="27">
        <v>37</v>
      </c>
      <c r="B44" s="34" t="s">
        <v>105</v>
      </c>
      <c r="C44" s="23">
        <f>'t17'!L45</f>
        <v>4737.1</v>
      </c>
      <c r="D44" s="23">
        <f>'t17'!M45</f>
        <v>4609.451</v>
      </c>
      <c r="E44" s="23">
        <f t="shared" si="0"/>
        <v>97.30533448734458</v>
      </c>
      <c r="F44" s="23">
        <v>1905.3</v>
      </c>
      <c r="G44" s="23">
        <v>1066.5</v>
      </c>
      <c r="H44" s="23">
        <v>703.7</v>
      </c>
      <c r="I44" s="23">
        <v>744</v>
      </c>
      <c r="J44" s="23">
        <v>1016.4</v>
      </c>
      <c r="K44" s="23">
        <f>'t17'!R45</f>
        <v>2117</v>
      </c>
      <c r="L44" s="23">
        <f>'t17'!S45</f>
        <v>2144.962</v>
      </c>
      <c r="M44" s="23">
        <f t="shared" si="1"/>
        <v>101.32083136513934</v>
      </c>
      <c r="N44" s="23">
        <v>358.9</v>
      </c>
      <c r="O44" s="23">
        <v>534.4</v>
      </c>
      <c r="P44" s="23">
        <v>174.7</v>
      </c>
      <c r="Q44" s="23">
        <v>110</v>
      </c>
      <c r="R44" s="23">
        <v>388</v>
      </c>
    </row>
    <row r="45" spans="1:18" ht="19.5" customHeight="1">
      <c r="A45" s="27">
        <v>38</v>
      </c>
      <c r="B45" s="31" t="s">
        <v>106</v>
      </c>
      <c r="C45" s="23">
        <f>'t17'!L46</f>
        <v>55614.399999999994</v>
      </c>
      <c r="D45" s="23">
        <f>'t17'!M46</f>
        <v>54821.7307</v>
      </c>
      <c r="E45" s="23">
        <f t="shared" si="0"/>
        <v>98.57470493253547</v>
      </c>
      <c r="F45" s="23">
        <v>24295.899999999998</v>
      </c>
      <c r="G45" s="23">
        <v>20026.2</v>
      </c>
      <c r="H45" s="23">
        <v>10484.300000000001</v>
      </c>
      <c r="I45" s="23">
        <v>4008.7</v>
      </c>
      <c r="J45" s="23">
        <v>2760</v>
      </c>
      <c r="K45" s="23">
        <f>'t17'!R46</f>
        <v>60012.4</v>
      </c>
      <c r="L45" s="23">
        <f>'t17'!S46</f>
        <v>46672.348</v>
      </c>
      <c r="M45" s="23">
        <f t="shared" si="1"/>
        <v>77.77117395738213</v>
      </c>
      <c r="N45" s="23">
        <v>102449.1</v>
      </c>
      <c r="O45" s="23">
        <v>101415.7</v>
      </c>
      <c r="P45" s="23">
        <v>61578.100000000006</v>
      </c>
      <c r="Q45" s="23">
        <v>3871.5</v>
      </c>
      <c r="R45" s="23">
        <v>1500</v>
      </c>
    </row>
    <row r="46" spans="1:18" ht="19.5" customHeight="1">
      <c r="A46" s="27">
        <v>39</v>
      </c>
      <c r="B46" s="31" t="s">
        <v>107</v>
      </c>
      <c r="C46" s="23">
        <f>'t17'!L47</f>
        <v>5497.1</v>
      </c>
      <c r="D46" s="23">
        <f>'t17'!M47</f>
        <v>3795.246</v>
      </c>
      <c r="E46" s="23">
        <f t="shared" si="0"/>
        <v>69.04087609830638</v>
      </c>
      <c r="F46" s="23">
        <v>5328.3</v>
      </c>
      <c r="G46" s="23">
        <v>4249.5</v>
      </c>
      <c r="H46" s="23">
        <v>2282.9</v>
      </c>
      <c r="I46" s="23">
        <v>0.3000000000001819</v>
      </c>
      <c r="J46" s="23">
        <v>0</v>
      </c>
      <c r="K46" s="23">
        <f>'t17'!R47</f>
        <v>10552.3</v>
      </c>
      <c r="L46" s="23">
        <f>'t17'!S47</f>
        <v>9739.0246</v>
      </c>
      <c r="M46" s="23">
        <f t="shared" si="1"/>
        <v>92.29290865498518</v>
      </c>
      <c r="N46" s="23">
        <v>18923</v>
      </c>
      <c r="O46" s="23">
        <v>19767.9</v>
      </c>
      <c r="P46" s="23">
        <v>11809.1</v>
      </c>
      <c r="Q46" s="23">
        <v>1350</v>
      </c>
      <c r="R46" s="23">
        <v>750</v>
      </c>
    </row>
    <row r="47" spans="1:18" ht="19.5" customHeight="1">
      <c r="A47" s="27">
        <v>40</v>
      </c>
      <c r="B47" s="31" t="s">
        <v>108</v>
      </c>
      <c r="C47" s="23">
        <f>'t17'!L48</f>
        <v>10695.5</v>
      </c>
      <c r="D47" s="23">
        <f>'t17'!M48</f>
        <v>10792.2878</v>
      </c>
      <c r="E47" s="23">
        <f t="shared" si="0"/>
        <v>100.90493946052077</v>
      </c>
      <c r="F47" s="23">
        <v>9511.5</v>
      </c>
      <c r="G47" s="23">
        <v>7769.8</v>
      </c>
      <c r="H47" s="23">
        <v>3846.4</v>
      </c>
      <c r="I47" s="23">
        <v>43</v>
      </c>
      <c r="J47" s="23">
        <v>143.6</v>
      </c>
      <c r="K47" s="23">
        <f>'t17'!R48</f>
        <v>21000</v>
      </c>
      <c r="L47" s="23">
        <f>'t17'!S48</f>
        <v>21068.4557</v>
      </c>
      <c r="M47" s="23">
        <f t="shared" si="1"/>
        <v>100.32597952380952</v>
      </c>
      <c r="N47" s="23">
        <v>54902.6</v>
      </c>
      <c r="O47" s="23">
        <v>59868.1</v>
      </c>
      <c r="P47" s="23">
        <v>34020.5</v>
      </c>
      <c r="Q47" s="23">
        <v>532.4000000000015</v>
      </c>
      <c r="R47" s="23">
        <v>600.9</v>
      </c>
    </row>
    <row r="48" spans="1:18" ht="19.5" customHeight="1">
      <c r="A48" s="27">
        <v>41</v>
      </c>
      <c r="B48" s="31" t="s">
        <v>109</v>
      </c>
      <c r="C48" s="23">
        <f>'t17'!L49</f>
        <v>17314.1</v>
      </c>
      <c r="D48" s="23">
        <f>'t17'!M49</f>
        <v>20369.351000000002</v>
      </c>
      <c r="E48" s="23">
        <f t="shared" si="0"/>
        <v>117.64602838149256</v>
      </c>
      <c r="F48" s="23">
        <v>11170.5</v>
      </c>
      <c r="G48" s="23">
        <v>11893.7</v>
      </c>
      <c r="H48" s="23">
        <v>4596.3</v>
      </c>
      <c r="I48" s="23">
        <v>0</v>
      </c>
      <c r="J48" s="23">
        <v>0</v>
      </c>
      <c r="K48" s="23">
        <f>'t17'!R49</f>
        <v>23512.699999999997</v>
      </c>
      <c r="L48" s="23">
        <f>'t17'!S49</f>
        <v>23512.542</v>
      </c>
      <c r="M48" s="23">
        <f t="shared" si="1"/>
        <v>99.99932802272816</v>
      </c>
      <c r="N48" s="23">
        <v>48565</v>
      </c>
      <c r="O48" s="23">
        <v>44573.9</v>
      </c>
      <c r="P48" s="23">
        <v>33761.8</v>
      </c>
      <c r="Q48" s="23">
        <v>0</v>
      </c>
      <c r="R48" s="23">
        <v>0</v>
      </c>
    </row>
    <row r="49" spans="1:18" ht="19.5" customHeight="1">
      <c r="A49" s="27">
        <v>42</v>
      </c>
      <c r="B49" s="31" t="s">
        <v>110</v>
      </c>
      <c r="C49" s="23">
        <f>'t17'!L50</f>
        <v>9311.5</v>
      </c>
      <c r="D49" s="23">
        <f>'t17'!M50</f>
        <v>8287.656</v>
      </c>
      <c r="E49" s="23">
        <f t="shared" si="0"/>
        <v>89.00452129087688</v>
      </c>
      <c r="F49" s="23">
        <v>11085.8</v>
      </c>
      <c r="G49" s="23">
        <v>9912.4</v>
      </c>
      <c r="H49" s="23">
        <v>4729.2</v>
      </c>
      <c r="I49" s="23">
        <v>0</v>
      </c>
      <c r="J49" s="23">
        <v>0</v>
      </c>
      <c r="K49" s="23">
        <f>'t17'!R50</f>
        <v>16408.6</v>
      </c>
      <c r="L49" s="23">
        <f>'t17'!S50</f>
        <v>16109.021</v>
      </c>
      <c r="M49" s="23">
        <f t="shared" si="1"/>
        <v>98.17425618273346</v>
      </c>
      <c r="N49" s="23">
        <v>35671</v>
      </c>
      <c r="O49" s="23">
        <v>37958.7</v>
      </c>
      <c r="P49" s="23">
        <v>25109.1</v>
      </c>
      <c r="Q49" s="23">
        <v>0</v>
      </c>
      <c r="R49" s="23">
        <v>0</v>
      </c>
    </row>
    <row r="50" spans="1:18" ht="25.5" customHeight="1">
      <c r="A50" s="28"/>
      <c r="B50" s="29" t="s">
        <v>60</v>
      </c>
      <c r="C50" s="23">
        <f>SUM(C8:C49)</f>
        <v>864619.4999999997</v>
      </c>
      <c r="D50" s="23">
        <f>SUM(D8:D49)</f>
        <v>855547.0892000002</v>
      </c>
      <c r="E50" s="23">
        <f>D50/C50*100</f>
        <v>98.95070481292643</v>
      </c>
      <c r="F50" s="23">
        <f aca="true" t="shared" si="2" ref="F50:L50">SUM(F8:F49)</f>
        <v>455558.4999999999</v>
      </c>
      <c r="G50" s="23">
        <f t="shared" si="2"/>
        <v>477600.18600000005</v>
      </c>
      <c r="H50" s="23">
        <f t="shared" si="2"/>
        <v>253613.59999999995</v>
      </c>
      <c r="I50" s="23">
        <f t="shared" si="2"/>
        <v>13480.199999999997</v>
      </c>
      <c r="J50" s="23">
        <f t="shared" si="2"/>
        <v>12877</v>
      </c>
      <c r="K50" s="23">
        <f t="shared" si="2"/>
        <v>389361.00000000006</v>
      </c>
      <c r="L50" s="23">
        <f t="shared" si="2"/>
        <v>350652.8859</v>
      </c>
      <c r="M50" s="23">
        <f t="shared" si="1"/>
        <v>90.05855386132662</v>
      </c>
      <c r="N50" s="23">
        <f>SUM(N8:N49)</f>
        <v>622807.1</v>
      </c>
      <c r="O50" s="23">
        <f>SUM(O8:O49)</f>
        <v>647489.5750000002</v>
      </c>
      <c r="P50" s="23">
        <f>SUM(P8:P49)</f>
        <v>422156.3</v>
      </c>
      <c r="Q50" s="23">
        <f>SUM(Q8:Q49)</f>
        <v>11577.600000000002</v>
      </c>
      <c r="R50" s="23">
        <f>SUM(R8:R49)</f>
        <v>7897.6</v>
      </c>
    </row>
  </sheetData>
  <sheetProtection/>
  <mergeCells count="19">
    <mergeCell ref="A4:A7"/>
    <mergeCell ref="Q4:Q6"/>
    <mergeCell ref="R4:R6"/>
    <mergeCell ref="C5:C6"/>
    <mergeCell ref="D5:E5"/>
    <mergeCell ref="K5:K6"/>
    <mergeCell ref="L5:M5"/>
    <mergeCell ref="G4:G6"/>
    <mergeCell ref="O4:O6"/>
    <mergeCell ref="C2:R2"/>
    <mergeCell ref="B4:B7"/>
    <mergeCell ref="C4:E4"/>
    <mergeCell ref="F4:F6"/>
    <mergeCell ref="H4:H6"/>
    <mergeCell ref="I4:I6"/>
    <mergeCell ref="J4:J6"/>
    <mergeCell ref="K4:M4"/>
    <mergeCell ref="N4:N6"/>
    <mergeCell ref="P4:P6"/>
  </mergeCells>
  <printOptions/>
  <pageMargins left="0.2755905511811024" right="0.15748031496062992" top="0.2755905511811024" bottom="0.15748031496062992" header="0.15748031496062992" footer="0.1574803149606299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Artavazd</cp:lastModifiedBy>
  <cp:lastPrinted>2018-01-15T09:03:07Z</cp:lastPrinted>
  <dcterms:created xsi:type="dcterms:W3CDTF">2002-03-15T09:46:46Z</dcterms:created>
  <dcterms:modified xsi:type="dcterms:W3CDTF">2018-01-22T07:43:38Z</dcterms:modified>
  <cp:category/>
  <cp:version/>
  <cp:contentType/>
  <cp:contentStatus/>
</cp:coreProperties>
</file>