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Ekamut" sheetId="22" r:id="rId1"/>
    <sheet name="Лист2" sheetId="24" r:id="rId2"/>
  </sheets>
  <calcPr calcId="125725"/>
</workbook>
</file>

<file path=xl/calcChain.xml><?xml version="1.0" encoding="utf-8"?>
<calcChain xmlns="http://schemas.openxmlformats.org/spreadsheetml/2006/main">
  <c r="CI12" i="22"/>
  <c r="Z47"/>
  <c r="AI52"/>
  <c r="ED11"/>
  <c r="ED12"/>
  <c r="ED13"/>
  <c r="ED14"/>
  <c r="ED15"/>
  <c r="ED16"/>
  <c r="ED17"/>
  <c r="ED18"/>
  <c r="ED19"/>
  <c r="ED20"/>
  <c r="ED21"/>
  <c r="ED22"/>
  <c r="ED23"/>
  <c r="ED24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ED45"/>
  <c r="ED46"/>
  <c r="ED47"/>
  <c r="ED48"/>
  <c r="ED49"/>
  <c r="ED50"/>
  <c r="ED51"/>
  <c r="ED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10"/>
  <c r="DH11"/>
  <c r="F11"/>
  <c r="DH12"/>
  <c r="F12"/>
  <c r="DH13"/>
  <c r="F13"/>
  <c r="DH14"/>
  <c r="F14"/>
  <c r="DH15"/>
  <c r="F15"/>
  <c r="DH16"/>
  <c r="F16"/>
  <c r="DH17"/>
  <c r="F17"/>
  <c r="DH18"/>
  <c r="F18"/>
  <c r="DH19"/>
  <c r="F19"/>
  <c r="DH20"/>
  <c r="F20"/>
  <c r="DH21"/>
  <c r="F21"/>
  <c r="DH22"/>
  <c r="F22"/>
  <c r="DH23"/>
  <c r="F23"/>
  <c r="DH24"/>
  <c r="F24"/>
  <c r="DH25"/>
  <c r="F25"/>
  <c r="DH26"/>
  <c r="F26"/>
  <c r="DH27"/>
  <c r="DH28"/>
  <c r="F28"/>
  <c r="DH29"/>
  <c r="DH30"/>
  <c r="F30"/>
  <c r="DH31"/>
  <c r="DH32"/>
  <c r="F32"/>
  <c r="DH33"/>
  <c r="DH34"/>
  <c r="F34"/>
  <c r="DH35"/>
  <c r="DH36"/>
  <c r="F36"/>
  <c r="DH37"/>
  <c r="DH38"/>
  <c r="F38"/>
  <c r="DH39"/>
  <c r="DH40"/>
  <c r="F40"/>
  <c r="DH41"/>
  <c r="DH42"/>
  <c r="F42"/>
  <c r="DH43"/>
  <c r="DH44"/>
  <c r="F44"/>
  <c r="DH45"/>
  <c r="DH46"/>
  <c r="F46"/>
  <c r="DH47"/>
  <c r="DH48"/>
  <c r="F48"/>
  <c r="DH49"/>
  <c r="DH50"/>
  <c r="F50"/>
  <c r="DH51"/>
  <c r="DH10"/>
  <c r="F10"/>
  <c r="P52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10"/>
  <c r="AO52"/>
  <c r="AJ52"/>
  <c r="AE52"/>
  <c r="Z52"/>
  <c r="DZ52"/>
  <c r="EA52"/>
  <c r="DW52"/>
  <c r="DX52"/>
  <c r="DT52"/>
  <c r="DU52"/>
  <c r="DQ52"/>
  <c r="DR52"/>
  <c r="DN52"/>
  <c r="DO52"/>
  <c r="DK52"/>
  <c r="DL52"/>
  <c r="DD52"/>
  <c r="DE52"/>
  <c r="DA52"/>
  <c r="DB52"/>
  <c r="CX52"/>
  <c r="CY52"/>
  <c r="CU52"/>
  <c r="CV52"/>
  <c r="CR52"/>
  <c r="CS52"/>
  <c r="CO52"/>
  <c r="CP52"/>
  <c r="CL52"/>
  <c r="CM52"/>
  <c r="CI52"/>
  <c r="CJ52"/>
  <c r="CF52"/>
  <c r="CG52"/>
  <c r="CC52"/>
  <c r="CD52"/>
  <c r="BZ52"/>
  <c r="CA52"/>
  <c r="BW52"/>
  <c r="BX52"/>
  <c r="BT52"/>
  <c r="BU52"/>
  <c r="BO52"/>
  <c r="BL52"/>
  <c r="BM52"/>
  <c r="BI52"/>
  <c r="BJ52"/>
  <c r="BF52"/>
  <c r="BG52"/>
  <c r="BC52"/>
  <c r="BD52"/>
  <c r="AZ52"/>
  <c r="BA52"/>
  <c r="AW52"/>
  <c r="AX52"/>
  <c r="AT52"/>
  <c r="U52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X10"/>
  <c r="W10"/>
  <c r="Q10"/>
  <c r="R10"/>
  <c r="Q11"/>
  <c r="Q12"/>
  <c r="R12"/>
  <c r="Q13"/>
  <c r="R13"/>
  <c r="Q14"/>
  <c r="Q15"/>
  <c r="Q16"/>
  <c r="R16"/>
  <c r="Q17"/>
  <c r="R17"/>
  <c r="Q18"/>
  <c r="R18"/>
  <c r="Q19"/>
  <c r="R19"/>
  <c r="Q20"/>
  <c r="Q21"/>
  <c r="R21"/>
  <c r="Q22"/>
  <c r="Q23"/>
  <c r="Q24"/>
  <c r="R24"/>
  <c r="Q25"/>
  <c r="R25"/>
  <c r="Q26"/>
  <c r="Q27"/>
  <c r="R27"/>
  <c r="Q28"/>
  <c r="Q29"/>
  <c r="R29"/>
  <c r="Q30"/>
  <c r="Q31"/>
  <c r="R31"/>
  <c r="Q32"/>
  <c r="Q33"/>
  <c r="R33"/>
  <c r="Q34"/>
  <c r="Q35"/>
  <c r="R35"/>
  <c r="Q36"/>
  <c r="R36"/>
  <c r="Q37"/>
  <c r="R37"/>
  <c r="Q38"/>
  <c r="Q39"/>
  <c r="Q40"/>
  <c r="Q41"/>
  <c r="R41"/>
  <c r="Q42"/>
  <c r="Q43"/>
  <c r="Q44"/>
  <c r="R44"/>
  <c r="Q45"/>
  <c r="R45"/>
  <c r="Q46"/>
  <c r="Q47"/>
  <c r="R47"/>
  <c r="Q48"/>
  <c r="R48"/>
  <c r="Q49"/>
  <c r="R49"/>
  <c r="Q50"/>
  <c r="Q51"/>
  <c r="R51"/>
  <c r="EE1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E46"/>
  <c r="EE47"/>
  <c r="EE48"/>
  <c r="EE49"/>
  <c r="EE50"/>
  <c r="EE51"/>
  <c r="EB52"/>
  <c r="DY52"/>
  <c r="DV52"/>
  <c r="DS52"/>
  <c r="DP52"/>
  <c r="DM52"/>
  <c r="DJ52"/>
  <c r="DF52"/>
  <c r="DC52"/>
  <c r="CZ52"/>
  <c r="CW52"/>
  <c r="CT52"/>
  <c r="CQ52"/>
  <c r="CN52"/>
  <c r="CK52"/>
  <c r="CH52"/>
  <c r="CE52"/>
  <c r="CB52"/>
  <c r="BY52"/>
  <c r="BV52"/>
  <c r="BS52"/>
  <c r="BK52"/>
  <c r="BH52"/>
  <c r="BE52"/>
  <c r="BB52"/>
  <c r="AY52"/>
  <c r="AV52"/>
  <c r="AS52"/>
  <c r="AP52"/>
  <c r="AN52"/>
  <c r="AK52"/>
  <c r="AF52"/>
  <c r="AD52"/>
  <c r="AA52"/>
  <c r="Y52"/>
  <c r="V52"/>
  <c r="T52"/>
  <c r="D52"/>
  <c r="C52"/>
  <c r="EC51"/>
  <c r="DI51"/>
  <c r="G51"/>
  <c r="DG51"/>
  <c r="E51"/>
  <c r="BP51"/>
  <c r="BN51"/>
  <c r="O51"/>
  <c r="L51"/>
  <c r="M51"/>
  <c r="J51"/>
  <c r="EC50"/>
  <c r="DI50"/>
  <c r="G50"/>
  <c r="DG50"/>
  <c r="E50"/>
  <c r="BP50"/>
  <c r="BQ50"/>
  <c r="BN50"/>
  <c r="O50"/>
  <c r="S50"/>
  <c r="L50"/>
  <c r="M50"/>
  <c r="J50"/>
  <c r="EC49"/>
  <c r="DI49"/>
  <c r="G49"/>
  <c r="DG49"/>
  <c r="E49"/>
  <c r="BP49"/>
  <c r="BN49"/>
  <c r="O49"/>
  <c r="L49"/>
  <c r="M49"/>
  <c r="J49"/>
  <c r="EC48"/>
  <c r="DI48"/>
  <c r="G48"/>
  <c r="DG48"/>
  <c r="E48"/>
  <c r="BP48"/>
  <c r="BQ48"/>
  <c r="BN48"/>
  <c r="O48"/>
  <c r="L48"/>
  <c r="M48"/>
  <c r="J48"/>
  <c r="EC47"/>
  <c r="DI47"/>
  <c r="G47"/>
  <c r="DG47"/>
  <c r="E47"/>
  <c r="BP47"/>
  <c r="BN47"/>
  <c r="O47"/>
  <c r="L47"/>
  <c r="M47"/>
  <c r="J47"/>
  <c r="EC46"/>
  <c r="DI46"/>
  <c r="G46"/>
  <c r="DG46"/>
  <c r="E46"/>
  <c r="BP46"/>
  <c r="BQ46"/>
  <c r="BN46"/>
  <c r="O46"/>
  <c r="S46"/>
  <c r="L46"/>
  <c r="M46"/>
  <c r="J46"/>
  <c r="EC45"/>
  <c r="DI45"/>
  <c r="G45"/>
  <c r="DG45"/>
  <c r="BP45"/>
  <c r="BN45"/>
  <c r="O45"/>
  <c r="L45"/>
  <c r="J45"/>
  <c r="EC44"/>
  <c r="DI44"/>
  <c r="G44"/>
  <c r="DG44"/>
  <c r="BP44"/>
  <c r="BQ44"/>
  <c r="BN44"/>
  <c r="O44"/>
  <c r="L44"/>
  <c r="M44"/>
  <c r="J44"/>
  <c r="EC43"/>
  <c r="DI43"/>
  <c r="G43"/>
  <c r="DG43"/>
  <c r="BP43"/>
  <c r="BQ43"/>
  <c r="BN43"/>
  <c r="O43"/>
  <c r="L43"/>
  <c r="M43"/>
  <c r="J43"/>
  <c r="EC42"/>
  <c r="DI42"/>
  <c r="G42"/>
  <c r="DG42"/>
  <c r="BP42"/>
  <c r="BQ42"/>
  <c r="BN42"/>
  <c r="O42"/>
  <c r="L42"/>
  <c r="M42"/>
  <c r="J42"/>
  <c r="EC41"/>
  <c r="DI41"/>
  <c r="G41"/>
  <c r="DG41"/>
  <c r="BP41"/>
  <c r="BQ41"/>
  <c r="BN41"/>
  <c r="O41"/>
  <c r="L41"/>
  <c r="M41"/>
  <c r="J41"/>
  <c r="EC40"/>
  <c r="DI40"/>
  <c r="G40"/>
  <c r="I40"/>
  <c r="DG40"/>
  <c r="E40"/>
  <c r="BP40"/>
  <c r="BQ40"/>
  <c r="BN40"/>
  <c r="O40"/>
  <c r="L40"/>
  <c r="M40"/>
  <c r="J40"/>
  <c r="EC39"/>
  <c r="DI39"/>
  <c r="G39"/>
  <c r="H39"/>
  <c r="DG39"/>
  <c r="E39"/>
  <c r="BP39"/>
  <c r="BQ39"/>
  <c r="BN39"/>
  <c r="O39"/>
  <c r="L39"/>
  <c r="M39"/>
  <c r="J39"/>
  <c r="EC38"/>
  <c r="DI38"/>
  <c r="DG38"/>
  <c r="E38"/>
  <c r="BP38"/>
  <c r="BQ38"/>
  <c r="BN38"/>
  <c r="O38"/>
  <c r="S38"/>
  <c r="L38"/>
  <c r="M38"/>
  <c r="J38"/>
  <c r="EC37"/>
  <c r="DI37"/>
  <c r="G37"/>
  <c r="DG37"/>
  <c r="E37"/>
  <c r="BP37"/>
  <c r="BN37"/>
  <c r="O37"/>
  <c r="L37"/>
  <c r="M37"/>
  <c r="J37"/>
  <c r="EC36"/>
  <c r="DI36"/>
  <c r="DG36"/>
  <c r="E36"/>
  <c r="BP36"/>
  <c r="BQ36"/>
  <c r="BN36"/>
  <c r="O36"/>
  <c r="L36"/>
  <c r="M36"/>
  <c r="J36"/>
  <c r="EC35"/>
  <c r="DI35"/>
  <c r="G35"/>
  <c r="DG35"/>
  <c r="E35"/>
  <c r="BP35"/>
  <c r="BQ35"/>
  <c r="BN35"/>
  <c r="O35"/>
  <c r="L35"/>
  <c r="M35"/>
  <c r="J35"/>
  <c r="EC34"/>
  <c r="DI34"/>
  <c r="G34"/>
  <c r="DG34"/>
  <c r="E34"/>
  <c r="BP34"/>
  <c r="BQ34"/>
  <c r="BN34"/>
  <c r="O34"/>
  <c r="S34"/>
  <c r="L34"/>
  <c r="M34"/>
  <c r="J34"/>
  <c r="EC33"/>
  <c r="DI33"/>
  <c r="G33"/>
  <c r="DG33"/>
  <c r="E33"/>
  <c r="BP33"/>
  <c r="BQ33"/>
  <c r="BN33"/>
  <c r="O33"/>
  <c r="L33"/>
  <c r="M33"/>
  <c r="J33"/>
  <c r="EC32"/>
  <c r="DI32"/>
  <c r="G32"/>
  <c r="DG32"/>
  <c r="BP32"/>
  <c r="BQ32"/>
  <c r="BN32"/>
  <c r="O32"/>
  <c r="S32"/>
  <c r="L32"/>
  <c r="M32"/>
  <c r="J32"/>
  <c r="EC31"/>
  <c r="DI31"/>
  <c r="G31"/>
  <c r="DG31"/>
  <c r="BP31"/>
  <c r="BQ31"/>
  <c r="BN31"/>
  <c r="O31"/>
  <c r="L31"/>
  <c r="M31"/>
  <c r="J31"/>
  <c r="EC30"/>
  <c r="DI30"/>
  <c r="DG30"/>
  <c r="BP30"/>
  <c r="BQ30"/>
  <c r="BN30"/>
  <c r="O30"/>
  <c r="L30"/>
  <c r="M30"/>
  <c r="J30"/>
  <c r="EC29"/>
  <c r="DI29"/>
  <c r="G29"/>
  <c r="DG29"/>
  <c r="BP29"/>
  <c r="BQ29"/>
  <c r="BN29"/>
  <c r="O29"/>
  <c r="L29"/>
  <c r="M29"/>
  <c r="J29"/>
  <c r="EC28"/>
  <c r="DI28"/>
  <c r="DG28"/>
  <c r="BP28"/>
  <c r="BQ28"/>
  <c r="BN28"/>
  <c r="O28"/>
  <c r="L28"/>
  <c r="M28"/>
  <c r="J28"/>
  <c r="EC27"/>
  <c r="DI27"/>
  <c r="G27"/>
  <c r="DG27"/>
  <c r="BP27"/>
  <c r="BN27"/>
  <c r="O27"/>
  <c r="L27"/>
  <c r="M27"/>
  <c r="J27"/>
  <c r="EC26"/>
  <c r="DI26"/>
  <c r="DG26"/>
  <c r="BP26"/>
  <c r="BQ26"/>
  <c r="BN26"/>
  <c r="O26"/>
  <c r="S26"/>
  <c r="L26"/>
  <c r="M26"/>
  <c r="J26"/>
  <c r="EC25"/>
  <c r="DI25"/>
  <c r="G25"/>
  <c r="DG25"/>
  <c r="BP25"/>
  <c r="BQ25"/>
  <c r="BN25"/>
  <c r="O25"/>
  <c r="L25"/>
  <c r="M25"/>
  <c r="J25"/>
  <c r="EC24"/>
  <c r="DI24"/>
  <c r="DG24"/>
  <c r="BP24"/>
  <c r="BQ24"/>
  <c r="BN24"/>
  <c r="O24"/>
  <c r="L24"/>
  <c r="M24"/>
  <c r="J24"/>
  <c r="EC23"/>
  <c r="DI23"/>
  <c r="G23"/>
  <c r="DG23"/>
  <c r="BP23"/>
  <c r="BQ23"/>
  <c r="BN23"/>
  <c r="O23"/>
  <c r="S23"/>
  <c r="L23"/>
  <c r="M23"/>
  <c r="J23"/>
  <c r="EC22"/>
  <c r="DI22"/>
  <c r="G22"/>
  <c r="DG22"/>
  <c r="BP22"/>
  <c r="BQ22"/>
  <c r="BN22"/>
  <c r="O22"/>
  <c r="S22"/>
  <c r="L22"/>
  <c r="M22"/>
  <c r="J22"/>
  <c r="EC21"/>
  <c r="DI21"/>
  <c r="G21"/>
  <c r="DG21"/>
  <c r="BP21"/>
  <c r="BQ21"/>
  <c r="BN21"/>
  <c r="O21"/>
  <c r="L21"/>
  <c r="M21"/>
  <c r="J21"/>
  <c r="EC20"/>
  <c r="DI20"/>
  <c r="DG20"/>
  <c r="BP20"/>
  <c r="BQ20"/>
  <c r="BN20"/>
  <c r="O20"/>
  <c r="L20"/>
  <c r="M20"/>
  <c r="J20"/>
  <c r="EC19"/>
  <c r="DI19"/>
  <c r="G19"/>
  <c r="DG19"/>
  <c r="BP19"/>
  <c r="BQ19"/>
  <c r="BN19"/>
  <c r="O19"/>
  <c r="L19"/>
  <c r="M19"/>
  <c r="J19"/>
  <c r="EC18"/>
  <c r="DI18"/>
  <c r="G18"/>
  <c r="DG18"/>
  <c r="BP18"/>
  <c r="BQ18"/>
  <c r="BN18"/>
  <c r="O18"/>
  <c r="L18"/>
  <c r="M18"/>
  <c r="J18"/>
  <c r="EC17"/>
  <c r="DI17"/>
  <c r="G17"/>
  <c r="DG17"/>
  <c r="BP17"/>
  <c r="BQ17"/>
  <c r="BN17"/>
  <c r="O17"/>
  <c r="L17"/>
  <c r="M17"/>
  <c r="J17"/>
  <c r="EC16"/>
  <c r="DI16"/>
  <c r="DG16"/>
  <c r="BP16"/>
  <c r="BQ16"/>
  <c r="BN16"/>
  <c r="O16"/>
  <c r="L16"/>
  <c r="M16"/>
  <c r="J16"/>
  <c r="EC15"/>
  <c r="DI15"/>
  <c r="G15"/>
  <c r="DG15"/>
  <c r="BP15"/>
  <c r="BQ15"/>
  <c r="BN15"/>
  <c r="O15"/>
  <c r="L15"/>
  <c r="M15"/>
  <c r="J15"/>
  <c r="EC14"/>
  <c r="DI14"/>
  <c r="G14"/>
  <c r="DG14"/>
  <c r="BP14"/>
  <c r="BQ14"/>
  <c r="BN14"/>
  <c r="O14"/>
  <c r="S14"/>
  <c r="L14"/>
  <c r="M14"/>
  <c r="J14"/>
  <c r="EC13"/>
  <c r="DI13"/>
  <c r="G13"/>
  <c r="DG13"/>
  <c r="BP13"/>
  <c r="BQ13"/>
  <c r="BN13"/>
  <c r="O13"/>
  <c r="L13"/>
  <c r="M13"/>
  <c r="J13"/>
  <c r="EC12"/>
  <c r="DI12"/>
  <c r="G12"/>
  <c r="DG12"/>
  <c r="BP12"/>
  <c r="BQ12"/>
  <c r="BN12"/>
  <c r="O12"/>
  <c r="L12"/>
  <c r="M12"/>
  <c r="J12"/>
  <c r="EC11"/>
  <c r="DI11"/>
  <c r="G11"/>
  <c r="DG11"/>
  <c r="BP11"/>
  <c r="BQ11"/>
  <c r="BN11"/>
  <c r="O11"/>
  <c r="L11"/>
  <c r="J11"/>
  <c r="EE10"/>
  <c r="EE52"/>
  <c r="EC10"/>
  <c r="EC52"/>
  <c r="DI10"/>
  <c r="DG10"/>
  <c r="BP10"/>
  <c r="BQ10"/>
  <c r="BN10"/>
  <c r="BN52"/>
  <c r="O10"/>
  <c r="O52"/>
  <c r="L10"/>
  <c r="M10"/>
  <c r="J10"/>
  <c r="BQ27"/>
  <c r="BQ37"/>
  <c r="BQ45"/>
  <c r="BQ47"/>
  <c r="BQ49"/>
  <c r="BQ51"/>
  <c r="X52"/>
  <c r="AB52"/>
  <c r="AC52"/>
  <c r="AG52"/>
  <c r="AH52"/>
  <c r="AL52"/>
  <c r="AM52"/>
  <c r="S44"/>
  <c r="S42"/>
  <c r="S40"/>
  <c r="S36"/>
  <c r="S30"/>
  <c r="S28"/>
  <c r="S24"/>
  <c r="S20"/>
  <c r="S18"/>
  <c r="S12"/>
  <c r="R46"/>
  <c r="R42"/>
  <c r="R40"/>
  <c r="R34"/>
  <c r="R30"/>
  <c r="R28"/>
  <c r="R26"/>
  <c r="R22"/>
  <c r="R20"/>
  <c r="R14"/>
  <c r="S47"/>
  <c r="S37"/>
  <c r="S13"/>
  <c r="R39"/>
  <c r="R23"/>
  <c r="R15"/>
  <c r="R11"/>
  <c r="BR15"/>
  <c r="BR30"/>
  <c r="BR34"/>
  <c r="BR38"/>
  <c r="BR40"/>
  <c r="BR44"/>
  <c r="BR47"/>
  <c r="BR49"/>
  <c r="BR51"/>
  <c r="BR12"/>
  <c r="BR16"/>
  <c r="BR18"/>
  <c r="BR20"/>
  <c r="BR22"/>
  <c r="BR24"/>
  <c r="BR11"/>
  <c r="AQ52"/>
  <c r="AR52"/>
  <c r="N31"/>
  <c r="S39"/>
  <c r="S15"/>
  <c r="S11"/>
  <c r="S45"/>
  <c r="S10"/>
  <c r="S48"/>
  <c r="W52"/>
  <c r="N39"/>
  <c r="J52"/>
  <c r="N37"/>
  <c r="G36"/>
  <c r="N17"/>
  <c r="BR23"/>
  <c r="BR14"/>
  <c r="BP52"/>
  <c r="S19"/>
  <c r="S27"/>
  <c r="S35"/>
  <c r="S17"/>
  <c r="S25"/>
  <c r="S33"/>
  <c r="S49"/>
  <c r="N42"/>
  <c r="DH52"/>
  <c r="K52"/>
  <c r="M52"/>
  <c r="G16"/>
  <c r="G20"/>
  <c r="I20"/>
  <c r="G24"/>
  <c r="G26"/>
  <c r="I26"/>
  <c r="G28"/>
  <c r="G30"/>
  <c r="G38"/>
  <c r="E14"/>
  <c r="E18"/>
  <c r="E22"/>
  <c r="E13"/>
  <c r="E17"/>
  <c r="E20"/>
  <c r="E10"/>
  <c r="N44"/>
  <c r="N50"/>
  <c r="N34"/>
  <c r="N10"/>
  <c r="N48"/>
  <c r="N33"/>
  <c r="BR28"/>
  <c r="BR41"/>
  <c r="BR39"/>
  <c r="BR43"/>
  <c r="BR25"/>
  <c r="BR29"/>
  <c r="BR33"/>
  <c r="N30"/>
  <c r="N38"/>
  <c r="S41"/>
  <c r="L52"/>
  <c r="N26"/>
  <c r="M45"/>
  <c r="DI52"/>
  <c r="S31"/>
  <c r="N21"/>
  <c r="N24"/>
  <c r="E12"/>
  <c r="E41"/>
  <c r="E19"/>
  <c r="E21"/>
  <c r="DG52"/>
  <c r="E15"/>
  <c r="E16"/>
  <c r="I16"/>
  <c r="E11"/>
  <c r="ED52"/>
  <c r="F52"/>
  <c r="E23"/>
  <c r="E24"/>
  <c r="I24"/>
  <c r="E26"/>
  <c r="E28"/>
  <c r="I28"/>
  <c r="E30"/>
  <c r="E32"/>
  <c r="E42"/>
  <c r="E44"/>
  <c r="E45"/>
  <c r="E25"/>
  <c r="E27"/>
  <c r="E29"/>
  <c r="E31"/>
  <c r="E43"/>
  <c r="F51"/>
  <c r="F49"/>
  <c r="F47"/>
  <c r="F45"/>
  <c r="F43"/>
  <c r="F41"/>
  <c r="F39"/>
  <c r="F37"/>
  <c r="F35"/>
  <c r="F33"/>
  <c r="F31"/>
  <c r="F29"/>
  <c r="F27"/>
  <c r="I30"/>
  <c r="N45"/>
  <c r="I18"/>
  <c r="N35"/>
  <c r="N23"/>
  <c r="N13"/>
  <c r="N36"/>
  <c r="BQ52"/>
  <c r="BR31"/>
  <c r="N15"/>
  <c r="N19"/>
  <c r="N41"/>
  <c r="N46"/>
  <c r="BR35"/>
  <c r="BR21"/>
  <c r="BR13"/>
  <c r="N32"/>
  <c r="BR10"/>
  <c r="BR19"/>
  <c r="BR17"/>
  <c r="BR50"/>
  <c r="BR48"/>
  <c r="BR46"/>
  <c r="BR42"/>
  <c r="BR32"/>
  <c r="BR26"/>
  <c r="BR36"/>
  <c r="N20"/>
  <c r="N43"/>
  <c r="N12"/>
  <c r="N28"/>
  <c r="N16"/>
  <c r="N18"/>
  <c r="N14"/>
  <c r="N49"/>
  <c r="N11"/>
  <c r="N52"/>
  <c r="N29"/>
  <c r="S29"/>
  <c r="Q52"/>
  <c r="R52"/>
  <c r="R43"/>
  <c r="N51"/>
  <c r="M11"/>
  <c r="N47"/>
  <c r="H36"/>
  <c r="N22"/>
  <c r="N25"/>
  <c r="N40"/>
  <c r="N27"/>
  <c r="S21"/>
  <c r="S51"/>
  <c r="R32"/>
  <c r="R38"/>
  <c r="R50"/>
  <c r="S16"/>
  <c r="S52"/>
  <c r="BR27"/>
  <c r="I34"/>
  <c r="I36"/>
  <c r="I39"/>
  <c r="H28"/>
  <c r="H44"/>
  <c r="I44"/>
  <c r="I48"/>
  <c r="G10"/>
  <c r="I10"/>
  <c r="BR37"/>
  <c r="H48"/>
  <c r="I42"/>
  <c r="H40"/>
  <c r="H16"/>
  <c r="H10"/>
  <c r="H45"/>
  <c r="I45"/>
  <c r="H47"/>
  <c r="I47"/>
  <c r="I33"/>
  <c r="H33"/>
  <c r="H35"/>
  <c r="I35"/>
  <c r="H51"/>
  <c r="I51"/>
  <c r="BR45"/>
  <c r="S43"/>
  <c r="H38"/>
  <c r="H30"/>
  <c r="I38"/>
  <c r="H42"/>
  <c r="H34"/>
  <c r="H26"/>
  <c r="H24"/>
  <c r="H20"/>
  <c r="H18"/>
  <c r="E52"/>
  <c r="H11"/>
  <c r="G52"/>
  <c r="I11"/>
  <c r="I12"/>
  <c r="H12"/>
  <c r="H13"/>
  <c r="I13"/>
  <c r="I14"/>
  <c r="H14"/>
  <c r="H15"/>
  <c r="I15"/>
  <c r="I17"/>
  <c r="H17"/>
  <c r="H19"/>
  <c r="I19"/>
  <c r="I27"/>
  <c r="H27"/>
  <c r="I29"/>
  <c r="H29"/>
  <c r="H37"/>
  <c r="I37"/>
  <c r="H41"/>
  <c r="I41"/>
  <c r="H49"/>
  <c r="I49"/>
  <c r="I50"/>
  <c r="H50"/>
  <c r="BR52"/>
  <c r="I21"/>
  <c r="H21"/>
  <c r="H22"/>
  <c r="I22"/>
  <c r="I23"/>
  <c r="H23"/>
  <c r="I25"/>
  <c r="H25"/>
  <c r="H31"/>
  <c r="I31"/>
  <c r="H32"/>
  <c r="I32"/>
  <c r="I43"/>
  <c r="H43"/>
  <c r="H46"/>
  <c r="I46"/>
  <c r="H52"/>
  <c r="I52"/>
</calcChain>
</file>

<file path=xl/sharedStrings.xml><?xml version="1.0" encoding="utf-8"?>
<sst xmlns="http://schemas.openxmlformats.org/spreadsheetml/2006/main" count="263" uniqueCount="102">
  <si>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</si>
  <si>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</si>
  <si>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</si>
  <si>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</si>
  <si>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</si>
  <si>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</si>
  <si>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</si>
  <si>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</si>
  <si>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</si>
  <si>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</si>
  <si>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</si>
  <si>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</si>
  <si>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</si>
  <si>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</si>
  <si>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</si>
  <si>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</si>
  <si>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</si>
  <si>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</si>
  <si>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</si>
  <si>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</si>
  <si>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</si>
  <si>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</si>
  <si>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</si>
  <si>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</si>
  <si>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</si>
  <si>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</si>
  <si>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</si>
  <si>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</si>
  <si>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</si>
  <si>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</si>
  <si>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</si>
  <si>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</si>
  <si>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</si>
  <si>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</si>
  <si>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</si>
  <si>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</si>
  <si>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</si>
  <si>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</si>
  <si>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</si>
  <si>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</si>
  <si>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</si>
  <si>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</si>
  <si>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</si>
  <si>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</si>
  <si>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</si>
  <si>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</si>
  <si>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</si>
  <si>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</si>
  <si>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</si>
  <si>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</si>
  <si>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</si>
  <si>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</si>
  <si>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</si>
  <si>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</si>
  <si>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</si>
  <si>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</si>
  <si>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</si>
  <si>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</si>
  <si>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</si>
  <si>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</si>
  <si>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</si>
  <si>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</si>
  <si>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</si>
  <si>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</si>
  <si>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</si>
  <si>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</si>
  <si>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</si>
  <si>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</si>
  <si>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</si>
  <si>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</si>
  <si>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</si>
  <si>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</si>
  <si>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</si>
  <si>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</si>
  <si>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</si>
  <si>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</si>
  <si>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</si>
  <si>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</si>
  <si>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</si>
  <si>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</si>
  <si>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</si>
  <si>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</si>
  <si>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</si>
  <si>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</si>
  <si>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</si>
  <si>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</si>
  <si>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</si>
  <si>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</si>
  <si>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</si>
  <si>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</si>
  <si>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</si>
  <si>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</si>
  <si>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</si>
  <si>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</si>
  <si>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</si>
  <si>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</si>
  <si>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</si>
  <si>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</si>
  <si>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r>
      <t xml:space="preserve">ծրագիր </t>
    </r>
    <r>
      <rPr>
        <sz val="10"/>
        <rFont val="Calibri"/>
        <family val="2"/>
        <charset val="204"/>
      </rPr>
      <t>(9 ամիս)</t>
    </r>
  </si>
  <si>
    <t>կատ. %-ը 9-ը ամսվա նկատմամբ</t>
  </si>
  <si>
    <r>
      <t xml:space="preserve"> ՀՀ  ՇԻՐԱԿԻ  ՄԱՐԶԻ  ՀԱՄԱՅՆՔՆԵՐԻ   ԲՅՈՒՋԵՏԱՅԻՆ   ԵԿԱՄՈՒՏՆԵՐԻ   ՎԵՐԱԲԵՐՅԱԼ  (աճողական)  2019թ. ՀՈԿՏԵՄԲԵՐԻ  « 1 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</si>
  <si>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(9 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</si>
</sst>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204" formatCode="0.0"/>
    <numFmt numFmtId="215" formatCode="#,##0.0"/>
  </numFmts>
  <fonts count="11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0" fontId="3" fillId="2" borderId="0" xfId="0" applyFont="1" applyFill="1" applyProtection="1"/>
    <xf numFmtId="21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15" fontId="3" fillId="2" borderId="1" xfId="0" applyNumberFormat="1" applyFont="1" applyFill="1" applyBorder="1" applyAlignment="1" applyProtection="1">
      <alignment horizontal="center" vertical="center" wrapText="1"/>
    </xf>
    <xf numFmtId="215" fontId="5" fillId="2" borderId="1" xfId="0" applyNumberFormat="1" applyFont="1" applyFill="1" applyBorder="1" applyAlignment="1">
      <alignment horizontal="center" vertical="center" wrapText="1"/>
    </xf>
    <xf numFmtId="21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04" fontId="4" fillId="2" borderId="0" xfId="0" applyNumberFormat="1" applyFont="1" applyFill="1" applyAlignment="1" applyProtection="1">
      <alignment horizontal="center" vertical="center" wrapText="1"/>
      <protection locked="0"/>
    </xf>
    <xf numFmtId="204" fontId="3" fillId="2" borderId="0" xfId="0" applyNumberFormat="1" applyFont="1" applyFill="1" applyAlignment="1" applyProtection="1">
      <alignment horizontal="center" vertical="center" wrapText="1"/>
      <protection locked="0"/>
    </xf>
    <xf numFmtId="215" fontId="4" fillId="2" borderId="1" xfId="0" applyNumberFormat="1" applyFont="1" applyFill="1" applyBorder="1" applyAlignment="1" applyProtection="1">
      <alignment horizontal="center" vertical="center" wrapText="1"/>
    </xf>
    <xf numFmtId="204" fontId="3" fillId="2" borderId="0" xfId="0" applyNumberFormat="1" applyFont="1" applyFill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15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215" fontId="3" fillId="6" borderId="1" xfId="0" applyNumberFormat="1" applyFont="1" applyFill="1" applyBorder="1" applyAlignment="1" applyProtection="1">
      <alignment horizontal="center" vertical="center" wrapText="1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204" fontId="3" fillId="2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Protection="1">
      <protection locked="0"/>
    </xf>
    <xf numFmtId="204" fontId="3" fillId="0" borderId="1" xfId="0" applyNumberFormat="1" applyFont="1" applyFill="1" applyBorder="1" applyAlignment="1">
      <alignment horizontal="center" vertical="center"/>
    </xf>
    <xf numFmtId="215" fontId="4" fillId="6" borderId="1" xfId="0" applyNumberFormat="1" applyFont="1" applyFill="1" applyBorder="1" applyAlignment="1" applyProtection="1">
      <alignment horizontal="center" vertical="center" wrapText="1"/>
    </xf>
    <xf numFmtId="215" fontId="3" fillId="7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1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204" fontId="5" fillId="2" borderId="1" xfId="0" applyNumberFormat="1" applyFont="1" applyFill="1" applyBorder="1" applyAlignment="1">
      <alignment horizontal="center" vertical="center"/>
    </xf>
    <xf numFmtId="204" fontId="5" fillId="2" borderId="2" xfId="0" applyNumberFormat="1" applyFont="1" applyFill="1" applyBorder="1" applyAlignment="1">
      <alignment horizontal="center" vertical="center"/>
    </xf>
    <xf numFmtId="204" fontId="3" fillId="2" borderId="1" xfId="0" applyNumberFormat="1" applyFont="1" applyFill="1" applyBorder="1" applyAlignment="1">
      <alignment horizontal="center" vertical="center"/>
    </xf>
    <xf numFmtId="204" fontId="7" fillId="0" borderId="1" xfId="0" applyNumberFormat="1" applyFont="1" applyFill="1" applyBorder="1" applyAlignment="1">
      <alignment horizontal="center" vertical="center"/>
    </xf>
    <xf numFmtId="204" fontId="7" fillId="0" borderId="4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7" fillId="0" borderId="5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" fontId="3" fillId="8" borderId="1" xfId="0" applyNumberFormat="1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topLeftCell="A4" zoomScale="90" zoomScaleNormal="90" workbookViewId="0">
      <selection activeCell="EF1" sqref="EF1:IV202"/>
    </sheetView>
  </sheetViews>
  <sheetFormatPr defaultColWidth="7.25" defaultRowHeight="17.25"/>
  <cols>
    <col min="1" max="1" width="4.375" style="1" customWidth="1"/>
    <col min="2" max="2" width="14" style="18" customWidth="1"/>
    <col min="3" max="3" width="10.375" style="1" customWidth="1"/>
    <col min="4" max="4" width="10.125" style="1" customWidth="1"/>
    <col min="5" max="5" width="12.125" style="1" customWidth="1"/>
    <col min="6" max="6" width="13.5" style="29" customWidth="1"/>
    <col min="7" max="7" width="13" style="1" customWidth="1"/>
    <col min="8" max="8" width="10.375" style="1" customWidth="1"/>
    <col min="9" max="9" width="9.5" style="1" customWidth="1"/>
    <col min="10" max="10" width="12.875" style="1" customWidth="1"/>
    <col min="11" max="11" width="12.75" style="1" customWidth="1"/>
    <col min="12" max="12" width="12.12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6" width="12.125" style="1" customWidth="1"/>
    <col min="27" max="27" width="11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0" width="10.375" style="1" customWidth="1"/>
    <col min="41" max="41" width="12.75" style="1" customWidth="1"/>
    <col min="42" max="42" width="9.875" style="1" customWidth="1"/>
    <col min="43" max="43" width="10.75" style="1" customWidth="1"/>
    <col min="44" max="44" width="9.625" style="1" customWidth="1"/>
    <col min="45" max="45" width="10.875" style="1" customWidth="1"/>
    <col min="46" max="46" width="14.125" style="1" customWidth="1"/>
    <col min="47" max="47" width="9.625" style="1" customWidth="1"/>
    <col min="48" max="48" width="14.125" style="1" customWidth="1"/>
    <col min="49" max="49" width="13.5" style="1" customWidth="1"/>
    <col min="50" max="50" width="11.875" style="1" customWidth="1"/>
    <col min="51" max="51" width="14.125" style="1" customWidth="1"/>
    <col min="52" max="52" width="14.375" style="1" customWidth="1"/>
    <col min="53" max="53" width="12.625" style="1" customWidth="1"/>
    <col min="54" max="54" width="13.25" style="1" customWidth="1"/>
    <col min="55" max="55" width="11.875" style="1" customWidth="1"/>
    <col min="56" max="56" width="10.875" style="1" customWidth="1"/>
    <col min="57" max="57" width="12.875" style="1" customWidth="1"/>
    <col min="58" max="58" width="13.375" style="1" customWidth="1"/>
    <col min="59" max="59" width="11.375" style="1" customWidth="1"/>
    <col min="60" max="60" width="13" style="1" customWidth="1"/>
    <col min="61" max="61" width="12.5" style="1" customWidth="1"/>
    <col min="62" max="62" width="11" style="1" customWidth="1"/>
    <col min="63" max="63" width="12.875" style="1" customWidth="1"/>
    <col min="64" max="64" width="14.75" style="1" customWidth="1"/>
    <col min="65" max="65" width="11.5" style="1" customWidth="1"/>
    <col min="66" max="71" width="10.75" style="1" customWidth="1"/>
    <col min="72" max="72" width="14" style="1" customWidth="1"/>
    <col min="73" max="73" width="12.625" style="1" customWidth="1"/>
    <col min="74" max="74" width="14.75" style="1" customWidth="1"/>
    <col min="75" max="75" width="13.125" style="1" customWidth="1"/>
    <col min="76" max="76" width="10.375" style="1" customWidth="1"/>
    <col min="77" max="77" width="13" style="1" customWidth="1"/>
    <col min="78" max="78" width="11.5" style="1" customWidth="1"/>
    <col min="79" max="79" width="10.5" style="1" customWidth="1"/>
    <col min="80" max="80" width="11.375" style="1" customWidth="1"/>
    <col min="81" max="81" width="14" style="1" customWidth="1"/>
    <col min="82" max="82" width="12.5" style="1" customWidth="1"/>
    <col min="83" max="83" width="14.375" style="1" customWidth="1"/>
    <col min="84" max="84" width="13.875" style="1" customWidth="1"/>
    <col min="85" max="85" width="10.875" style="1" customWidth="1"/>
    <col min="86" max="86" width="13.25" style="1" customWidth="1"/>
    <col min="87" max="87" width="13.875" style="1" customWidth="1"/>
    <col min="88" max="88" width="13.25" style="1" customWidth="1"/>
    <col min="89" max="89" width="13.5" style="1" customWidth="1"/>
    <col min="90" max="90" width="13.75" style="1" customWidth="1"/>
    <col min="91" max="91" width="12" style="1" customWidth="1"/>
    <col min="92" max="92" width="11.75" style="1" customWidth="1"/>
    <col min="93" max="93" width="14.5" style="1" customWidth="1"/>
    <col min="94" max="94" width="11.75" style="1" customWidth="1"/>
    <col min="95" max="95" width="11" style="1" customWidth="1"/>
    <col min="96" max="96" width="13.625" style="1" customWidth="1"/>
    <col min="97" max="97" width="10.125" style="1" customWidth="1"/>
    <col min="98" max="98" width="12.75" style="1" customWidth="1"/>
    <col min="99" max="99" width="12.875" style="1" customWidth="1"/>
    <col min="100" max="100" width="10.75" style="1" customWidth="1"/>
    <col min="101" max="102" width="12" style="1" customWidth="1"/>
    <col min="103" max="103" width="9.5" style="1" customWidth="1"/>
    <col min="104" max="104" width="11.5" style="1" customWidth="1"/>
    <col min="105" max="105" width="12.875" style="1" customWidth="1"/>
    <col min="106" max="106" width="9.5" style="1" customWidth="1"/>
    <col min="107" max="107" width="11.25" style="1" customWidth="1"/>
    <col min="108" max="108" width="14.5" style="1" customWidth="1"/>
    <col min="109" max="109" width="11.625" style="1" customWidth="1"/>
    <col min="110" max="110" width="9.875" style="1" customWidth="1"/>
    <col min="111" max="112" width="13.125" style="1" customWidth="1"/>
    <col min="113" max="113" width="12.375" style="1" customWidth="1"/>
    <col min="114" max="114" width="10.75" style="1" customWidth="1"/>
    <col min="115" max="115" width="11.625" style="1" customWidth="1"/>
    <col min="116" max="116" width="10.375" style="1" customWidth="1"/>
    <col min="117" max="117" width="11.375" style="1" customWidth="1"/>
    <col min="118" max="118" width="12.75" style="1" customWidth="1"/>
    <col min="119" max="119" width="12.125" style="1" customWidth="1"/>
    <col min="120" max="120" width="12.5" style="1" customWidth="1"/>
    <col min="121" max="121" width="11.375" style="1" customWidth="1"/>
    <col min="122" max="122" width="10.625" style="1" customWidth="1"/>
    <col min="123" max="123" width="12.25" style="1" customWidth="1"/>
    <col min="124" max="124" width="12.875" style="1" customWidth="1"/>
    <col min="125" max="125" width="9.375" style="1" customWidth="1"/>
    <col min="126" max="126" width="11" style="1" customWidth="1"/>
    <col min="127" max="127" width="15" style="1" customWidth="1"/>
    <col min="128" max="128" width="10.625" style="1" customWidth="1"/>
    <col min="129" max="130" width="11.875" style="1" customWidth="1"/>
    <col min="131" max="131" width="10.5" style="1" customWidth="1"/>
    <col min="132" max="132" width="10.125" style="1" customWidth="1"/>
    <col min="133" max="133" width="12.25" style="1" customWidth="1"/>
    <col min="134" max="134" width="14.875" style="1" customWidth="1"/>
    <col min="135" max="135" width="12.5" style="1" customWidth="1"/>
    <col min="136" max="16384" width="7.25" style="1"/>
  </cols>
  <sheetData>
    <row r="1" spans="1:256" ht="27.75" customHeight="1">
      <c r="C1" s="49" t="s">
        <v>11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4.5" customHeight="1">
      <c r="C2" s="50" t="s">
        <v>100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" customHeight="1">
      <c r="C3" s="2"/>
      <c r="D3" s="2"/>
      <c r="E3" s="2"/>
      <c r="F3" s="27"/>
      <c r="G3" s="2"/>
      <c r="H3" s="2"/>
      <c r="I3" s="2"/>
      <c r="J3" s="2"/>
      <c r="K3" s="2"/>
      <c r="L3" s="50" t="s">
        <v>12</v>
      </c>
      <c r="M3" s="50"/>
      <c r="N3" s="5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3" customFormat="1" ht="18" customHeight="1">
      <c r="A4" s="44" t="s">
        <v>6</v>
      </c>
      <c r="B4" s="44" t="s">
        <v>10</v>
      </c>
      <c r="C4" s="45" t="s">
        <v>4</v>
      </c>
      <c r="D4" s="45" t="s">
        <v>5</v>
      </c>
      <c r="E4" s="46" t="s">
        <v>13</v>
      </c>
      <c r="F4" s="46"/>
      <c r="G4" s="46"/>
      <c r="H4" s="46"/>
      <c r="I4" s="46"/>
      <c r="J4" s="47" t="s">
        <v>45</v>
      </c>
      <c r="K4" s="47"/>
      <c r="L4" s="47"/>
      <c r="M4" s="47"/>
      <c r="N4" s="47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41" t="s">
        <v>14</v>
      </c>
      <c r="DG4" s="56" t="s">
        <v>15</v>
      </c>
      <c r="DH4" s="56"/>
      <c r="DI4" s="56"/>
      <c r="DJ4" s="55" t="s">
        <v>3</v>
      </c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41" t="s">
        <v>16</v>
      </c>
      <c r="EC4" s="51" t="s">
        <v>17</v>
      </c>
      <c r="ED4" s="51"/>
      <c r="EE4" s="51"/>
    </row>
    <row r="5" spans="1:256" s="3" customFormat="1" ht="15" customHeight="1">
      <c r="A5" s="44"/>
      <c r="B5" s="44"/>
      <c r="C5" s="45"/>
      <c r="D5" s="45"/>
      <c r="E5" s="46"/>
      <c r="F5" s="46"/>
      <c r="G5" s="46"/>
      <c r="H5" s="46"/>
      <c r="I5" s="46"/>
      <c r="J5" s="47"/>
      <c r="K5" s="47"/>
      <c r="L5" s="47"/>
      <c r="M5" s="47"/>
      <c r="N5" s="47"/>
      <c r="O5" s="52" t="s">
        <v>7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3" t="s">
        <v>2</v>
      </c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4" t="s">
        <v>8</v>
      </c>
      <c r="BL5" s="54"/>
      <c r="BM5" s="54"/>
      <c r="BN5" s="53" t="s">
        <v>18</v>
      </c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4" t="s">
        <v>0</v>
      </c>
      <c r="CF5" s="54"/>
      <c r="CG5" s="54"/>
      <c r="CH5" s="54"/>
      <c r="CI5" s="54"/>
      <c r="CJ5" s="54"/>
      <c r="CK5" s="54"/>
      <c r="CL5" s="54"/>
      <c r="CM5" s="54"/>
      <c r="CN5" s="53" t="s">
        <v>1</v>
      </c>
      <c r="CO5" s="53"/>
      <c r="CP5" s="53"/>
      <c r="CQ5" s="53"/>
      <c r="CR5" s="53"/>
      <c r="CS5" s="53"/>
      <c r="CT5" s="53"/>
      <c r="CU5" s="53"/>
      <c r="CV5" s="53"/>
      <c r="CW5" s="53" t="s">
        <v>19</v>
      </c>
      <c r="CX5" s="53"/>
      <c r="CY5" s="53"/>
      <c r="CZ5" s="54" t="s">
        <v>20</v>
      </c>
      <c r="DA5" s="54"/>
      <c r="DB5" s="54"/>
      <c r="DC5" s="54" t="s">
        <v>21</v>
      </c>
      <c r="DD5" s="54"/>
      <c r="DE5" s="54"/>
      <c r="DF5" s="41"/>
      <c r="DG5" s="56"/>
      <c r="DH5" s="56"/>
      <c r="DI5" s="56"/>
      <c r="DJ5" s="52"/>
      <c r="DK5" s="52"/>
      <c r="DL5" s="52"/>
      <c r="DM5" s="52"/>
      <c r="DN5" s="52"/>
      <c r="DO5" s="52"/>
      <c r="DP5" s="54" t="s">
        <v>22</v>
      </c>
      <c r="DQ5" s="54"/>
      <c r="DR5" s="54"/>
      <c r="DS5" s="52"/>
      <c r="DT5" s="52"/>
      <c r="DU5" s="52"/>
      <c r="DV5" s="52"/>
      <c r="DW5" s="52"/>
      <c r="DX5" s="52"/>
      <c r="DY5" s="52"/>
      <c r="DZ5" s="52"/>
      <c r="EA5" s="52"/>
      <c r="EB5" s="41"/>
      <c r="EC5" s="51"/>
      <c r="ED5" s="51"/>
      <c r="EE5" s="51"/>
    </row>
    <row r="6" spans="1:256" s="3" customFormat="1" ht="86.25" customHeight="1">
      <c r="A6" s="44"/>
      <c r="B6" s="44"/>
      <c r="C6" s="45"/>
      <c r="D6" s="45"/>
      <c r="E6" s="46"/>
      <c r="F6" s="46"/>
      <c r="G6" s="46"/>
      <c r="H6" s="46"/>
      <c r="I6" s="46"/>
      <c r="J6" s="47"/>
      <c r="K6" s="47"/>
      <c r="L6" s="47"/>
      <c r="M6" s="47"/>
      <c r="N6" s="47"/>
      <c r="O6" s="47" t="s">
        <v>23</v>
      </c>
      <c r="P6" s="47"/>
      <c r="Q6" s="47"/>
      <c r="R6" s="47"/>
      <c r="S6" s="47"/>
      <c r="T6" s="48" t="s">
        <v>24</v>
      </c>
      <c r="U6" s="48"/>
      <c r="V6" s="48"/>
      <c r="W6" s="48"/>
      <c r="X6" s="48"/>
      <c r="Y6" s="48" t="s">
        <v>25</v>
      </c>
      <c r="Z6" s="48"/>
      <c r="AA6" s="48"/>
      <c r="AB6" s="48"/>
      <c r="AC6" s="48"/>
      <c r="AD6" s="48" t="s">
        <v>26</v>
      </c>
      <c r="AE6" s="48"/>
      <c r="AF6" s="48"/>
      <c r="AG6" s="48"/>
      <c r="AH6" s="48"/>
      <c r="AI6" s="48" t="s">
        <v>27</v>
      </c>
      <c r="AJ6" s="48"/>
      <c r="AK6" s="48"/>
      <c r="AL6" s="48"/>
      <c r="AM6" s="48"/>
      <c r="AN6" s="48" t="s">
        <v>28</v>
      </c>
      <c r="AO6" s="48"/>
      <c r="AP6" s="48"/>
      <c r="AQ6" s="48"/>
      <c r="AR6" s="48"/>
      <c r="AS6" s="48" t="s">
        <v>29</v>
      </c>
      <c r="AT6" s="48"/>
      <c r="AU6" s="48"/>
      <c r="AV6" s="58" t="s">
        <v>30</v>
      </c>
      <c r="AW6" s="58"/>
      <c r="AX6" s="58"/>
      <c r="AY6" s="58" t="s">
        <v>31</v>
      </c>
      <c r="AZ6" s="58"/>
      <c r="BA6" s="58"/>
      <c r="BB6" s="53" t="s">
        <v>32</v>
      </c>
      <c r="BC6" s="53"/>
      <c r="BD6" s="53"/>
      <c r="BE6" s="53" t="s">
        <v>33</v>
      </c>
      <c r="BF6" s="53"/>
      <c r="BG6" s="53"/>
      <c r="BH6" s="53" t="s">
        <v>34</v>
      </c>
      <c r="BI6" s="53"/>
      <c r="BJ6" s="53"/>
      <c r="BK6" s="54"/>
      <c r="BL6" s="54"/>
      <c r="BM6" s="54"/>
      <c r="BN6" s="59" t="s">
        <v>35</v>
      </c>
      <c r="BO6" s="59"/>
      <c r="BP6" s="59"/>
      <c r="BQ6" s="59"/>
      <c r="BR6" s="59"/>
      <c r="BS6" s="54" t="s">
        <v>36</v>
      </c>
      <c r="BT6" s="54"/>
      <c r="BU6" s="54"/>
      <c r="BV6" s="54" t="s">
        <v>37</v>
      </c>
      <c r="BW6" s="54"/>
      <c r="BX6" s="54"/>
      <c r="BY6" s="54" t="s">
        <v>38</v>
      </c>
      <c r="BZ6" s="54"/>
      <c r="CA6" s="54"/>
      <c r="CB6" s="54" t="s">
        <v>39</v>
      </c>
      <c r="CC6" s="54"/>
      <c r="CD6" s="54"/>
      <c r="CE6" s="54" t="s">
        <v>46</v>
      </c>
      <c r="CF6" s="54"/>
      <c r="CG6" s="54"/>
      <c r="CH6" s="54" t="s">
        <v>47</v>
      </c>
      <c r="CI6" s="54"/>
      <c r="CJ6" s="54"/>
      <c r="CK6" s="54" t="s">
        <v>40</v>
      </c>
      <c r="CL6" s="54"/>
      <c r="CM6" s="54"/>
      <c r="CN6" s="57" t="s">
        <v>41</v>
      </c>
      <c r="CO6" s="57"/>
      <c r="CP6" s="54"/>
      <c r="CQ6" s="54" t="s">
        <v>42</v>
      </c>
      <c r="CR6" s="54"/>
      <c r="CS6" s="54"/>
      <c r="CT6" s="54" t="s">
        <v>48</v>
      </c>
      <c r="CU6" s="54"/>
      <c r="CV6" s="54"/>
      <c r="CW6" s="53"/>
      <c r="CX6" s="53"/>
      <c r="CY6" s="53"/>
      <c r="CZ6" s="54"/>
      <c r="DA6" s="54"/>
      <c r="DB6" s="54"/>
      <c r="DC6" s="54"/>
      <c r="DD6" s="54"/>
      <c r="DE6" s="54"/>
      <c r="DF6" s="41"/>
      <c r="DG6" s="56"/>
      <c r="DH6" s="56"/>
      <c r="DI6" s="56"/>
      <c r="DJ6" s="54" t="s">
        <v>49</v>
      </c>
      <c r="DK6" s="54"/>
      <c r="DL6" s="54"/>
      <c r="DM6" s="54" t="s">
        <v>50</v>
      </c>
      <c r="DN6" s="54"/>
      <c r="DO6" s="54"/>
      <c r="DP6" s="54"/>
      <c r="DQ6" s="54"/>
      <c r="DR6" s="54"/>
      <c r="DS6" s="54" t="s">
        <v>51</v>
      </c>
      <c r="DT6" s="54"/>
      <c r="DU6" s="54"/>
      <c r="DV6" s="54" t="s">
        <v>52</v>
      </c>
      <c r="DW6" s="54"/>
      <c r="DX6" s="54"/>
      <c r="DY6" s="41" t="s">
        <v>53</v>
      </c>
      <c r="DZ6" s="41"/>
      <c r="EA6" s="41"/>
      <c r="EB6" s="41"/>
      <c r="EC6" s="51"/>
      <c r="ED6" s="51"/>
      <c r="EE6" s="51"/>
    </row>
    <row r="7" spans="1:256" s="4" customFormat="1" ht="36" customHeight="1">
      <c r="A7" s="44"/>
      <c r="B7" s="44"/>
      <c r="C7" s="45"/>
      <c r="D7" s="45"/>
      <c r="E7" s="42" t="s">
        <v>43</v>
      </c>
      <c r="F7" s="43" t="s">
        <v>55</v>
      </c>
      <c r="G7" s="43"/>
      <c r="H7" s="43"/>
      <c r="I7" s="43"/>
      <c r="J7" s="42" t="s">
        <v>43</v>
      </c>
      <c r="K7" s="43" t="s">
        <v>55</v>
      </c>
      <c r="L7" s="43"/>
      <c r="M7" s="43"/>
      <c r="N7" s="43"/>
      <c r="O7" s="42" t="s">
        <v>43</v>
      </c>
      <c r="P7" s="43" t="s">
        <v>55</v>
      </c>
      <c r="Q7" s="43"/>
      <c r="R7" s="43"/>
      <c r="S7" s="43"/>
      <c r="T7" s="42" t="s">
        <v>43</v>
      </c>
      <c r="U7" s="43" t="s">
        <v>55</v>
      </c>
      <c r="V7" s="43"/>
      <c r="W7" s="43"/>
      <c r="X7" s="43"/>
      <c r="Y7" s="42" t="s">
        <v>43</v>
      </c>
      <c r="Z7" s="43" t="s">
        <v>55</v>
      </c>
      <c r="AA7" s="43"/>
      <c r="AB7" s="43"/>
      <c r="AC7" s="43"/>
      <c r="AD7" s="42" t="s">
        <v>43</v>
      </c>
      <c r="AE7" s="43" t="s">
        <v>55</v>
      </c>
      <c r="AF7" s="43"/>
      <c r="AG7" s="43"/>
      <c r="AH7" s="43"/>
      <c r="AI7" s="42" t="s">
        <v>43</v>
      </c>
      <c r="AJ7" s="43" t="s">
        <v>55</v>
      </c>
      <c r="AK7" s="43"/>
      <c r="AL7" s="43"/>
      <c r="AM7" s="43"/>
      <c r="AN7" s="42" t="s">
        <v>43</v>
      </c>
      <c r="AO7" s="43" t="s">
        <v>55</v>
      </c>
      <c r="AP7" s="43"/>
      <c r="AQ7" s="43"/>
      <c r="AR7" s="43"/>
      <c r="AS7" s="42" t="s">
        <v>43</v>
      </c>
      <c r="AT7" s="43" t="s">
        <v>55</v>
      </c>
      <c r="AU7" s="43"/>
      <c r="AV7" s="42" t="s">
        <v>43</v>
      </c>
      <c r="AW7" s="43" t="s">
        <v>55</v>
      </c>
      <c r="AX7" s="43"/>
      <c r="AY7" s="42" t="s">
        <v>43</v>
      </c>
      <c r="AZ7" s="43" t="s">
        <v>55</v>
      </c>
      <c r="BA7" s="43"/>
      <c r="BB7" s="42" t="s">
        <v>43</v>
      </c>
      <c r="BC7" s="43" t="s">
        <v>55</v>
      </c>
      <c r="BD7" s="43"/>
      <c r="BE7" s="42" t="s">
        <v>43</v>
      </c>
      <c r="BF7" s="43" t="s">
        <v>55</v>
      </c>
      <c r="BG7" s="43"/>
      <c r="BH7" s="42" t="s">
        <v>43</v>
      </c>
      <c r="BI7" s="43" t="s">
        <v>55</v>
      </c>
      <c r="BJ7" s="43"/>
      <c r="BK7" s="42" t="s">
        <v>43</v>
      </c>
      <c r="BL7" s="43" t="s">
        <v>55</v>
      </c>
      <c r="BM7" s="43"/>
      <c r="BN7" s="42" t="s">
        <v>43</v>
      </c>
      <c r="BO7" s="43" t="s">
        <v>55</v>
      </c>
      <c r="BP7" s="43"/>
      <c r="BQ7" s="43"/>
      <c r="BR7" s="43"/>
      <c r="BS7" s="42" t="s">
        <v>43</v>
      </c>
      <c r="BT7" s="43" t="s">
        <v>55</v>
      </c>
      <c r="BU7" s="43"/>
      <c r="BV7" s="42" t="s">
        <v>43</v>
      </c>
      <c r="BW7" s="43" t="s">
        <v>55</v>
      </c>
      <c r="BX7" s="43"/>
      <c r="BY7" s="42" t="s">
        <v>43</v>
      </c>
      <c r="BZ7" s="43" t="s">
        <v>55</v>
      </c>
      <c r="CA7" s="43"/>
      <c r="CB7" s="42" t="s">
        <v>43</v>
      </c>
      <c r="CC7" s="43" t="s">
        <v>55</v>
      </c>
      <c r="CD7" s="43"/>
      <c r="CE7" s="42" t="s">
        <v>43</v>
      </c>
      <c r="CF7" s="43" t="s">
        <v>55</v>
      </c>
      <c r="CG7" s="43"/>
      <c r="CH7" s="42" t="s">
        <v>43</v>
      </c>
      <c r="CI7" s="43" t="s">
        <v>55</v>
      </c>
      <c r="CJ7" s="43"/>
      <c r="CK7" s="42" t="s">
        <v>43</v>
      </c>
      <c r="CL7" s="43" t="s">
        <v>55</v>
      </c>
      <c r="CM7" s="43"/>
      <c r="CN7" s="42" t="s">
        <v>43</v>
      </c>
      <c r="CO7" s="43" t="s">
        <v>55</v>
      </c>
      <c r="CP7" s="43"/>
      <c r="CQ7" s="42" t="s">
        <v>43</v>
      </c>
      <c r="CR7" s="43" t="s">
        <v>55</v>
      </c>
      <c r="CS7" s="43"/>
      <c r="CT7" s="42" t="s">
        <v>43</v>
      </c>
      <c r="CU7" s="43" t="s">
        <v>55</v>
      </c>
      <c r="CV7" s="43"/>
      <c r="CW7" s="42" t="s">
        <v>43</v>
      </c>
      <c r="CX7" s="43" t="s">
        <v>55</v>
      </c>
      <c r="CY7" s="43"/>
      <c r="CZ7" s="42" t="s">
        <v>43</v>
      </c>
      <c r="DA7" s="43" t="s">
        <v>55</v>
      </c>
      <c r="DB7" s="43"/>
      <c r="DC7" s="42" t="s">
        <v>43</v>
      </c>
      <c r="DD7" s="43" t="s">
        <v>55</v>
      </c>
      <c r="DE7" s="43"/>
      <c r="DF7" s="58" t="s">
        <v>9</v>
      </c>
      <c r="DG7" s="42" t="s">
        <v>43</v>
      </c>
      <c r="DH7" s="43" t="s">
        <v>55</v>
      </c>
      <c r="DI7" s="43"/>
      <c r="DJ7" s="42" t="s">
        <v>43</v>
      </c>
      <c r="DK7" s="43" t="s">
        <v>55</v>
      </c>
      <c r="DL7" s="43"/>
      <c r="DM7" s="42" t="s">
        <v>43</v>
      </c>
      <c r="DN7" s="43" t="s">
        <v>55</v>
      </c>
      <c r="DO7" s="43"/>
      <c r="DP7" s="42" t="s">
        <v>43</v>
      </c>
      <c r="DQ7" s="43" t="s">
        <v>55</v>
      </c>
      <c r="DR7" s="43"/>
      <c r="DS7" s="42" t="s">
        <v>43</v>
      </c>
      <c r="DT7" s="43" t="s">
        <v>55</v>
      </c>
      <c r="DU7" s="43"/>
      <c r="DV7" s="42" t="s">
        <v>43</v>
      </c>
      <c r="DW7" s="43" t="s">
        <v>55</v>
      </c>
      <c r="DX7" s="43"/>
      <c r="DY7" s="42" t="s">
        <v>43</v>
      </c>
      <c r="DZ7" s="43" t="s">
        <v>55</v>
      </c>
      <c r="EA7" s="43"/>
      <c r="EB7" s="41" t="s">
        <v>9</v>
      </c>
      <c r="EC7" s="42" t="s">
        <v>43</v>
      </c>
      <c r="ED7" s="43" t="s">
        <v>55</v>
      </c>
      <c r="EE7" s="4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2" customFormat="1" ht="101.25" customHeight="1">
      <c r="A8" s="44"/>
      <c r="B8" s="44"/>
      <c r="C8" s="45"/>
      <c r="D8" s="45"/>
      <c r="E8" s="42"/>
      <c r="F8" s="30" t="s">
        <v>98</v>
      </c>
      <c r="G8" s="39" t="s">
        <v>101</v>
      </c>
      <c r="H8" s="40" t="s">
        <v>99</v>
      </c>
      <c r="I8" s="39" t="s">
        <v>54</v>
      </c>
      <c r="J8" s="42"/>
      <c r="K8" s="30" t="s">
        <v>98</v>
      </c>
      <c r="L8" s="39" t="s">
        <v>101</v>
      </c>
      <c r="M8" s="40" t="s">
        <v>99</v>
      </c>
      <c r="N8" s="39" t="s">
        <v>54</v>
      </c>
      <c r="O8" s="42"/>
      <c r="P8" s="30" t="s">
        <v>98</v>
      </c>
      <c r="Q8" s="39" t="s">
        <v>101</v>
      </c>
      <c r="R8" s="40" t="s">
        <v>99</v>
      </c>
      <c r="S8" s="39" t="s">
        <v>54</v>
      </c>
      <c r="T8" s="42"/>
      <c r="U8" s="30" t="s">
        <v>98</v>
      </c>
      <c r="V8" s="39" t="s">
        <v>101</v>
      </c>
      <c r="W8" s="40" t="s">
        <v>99</v>
      </c>
      <c r="X8" s="39" t="s">
        <v>54</v>
      </c>
      <c r="Y8" s="42"/>
      <c r="Z8" s="30" t="s">
        <v>98</v>
      </c>
      <c r="AA8" s="39" t="s">
        <v>101</v>
      </c>
      <c r="AB8" s="40" t="s">
        <v>99</v>
      </c>
      <c r="AC8" s="39" t="s">
        <v>54</v>
      </c>
      <c r="AD8" s="42"/>
      <c r="AE8" s="30" t="s">
        <v>98</v>
      </c>
      <c r="AF8" s="39" t="s">
        <v>101</v>
      </c>
      <c r="AG8" s="40" t="s">
        <v>99</v>
      </c>
      <c r="AH8" s="39" t="s">
        <v>54</v>
      </c>
      <c r="AI8" s="42"/>
      <c r="AJ8" s="30" t="s">
        <v>98</v>
      </c>
      <c r="AK8" s="39" t="s">
        <v>101</v>
      </c>
      <c r="AL8" s="40" t="s">
        <v>99</v>
      </c>
      <c r="AM8" s="39" t="s">
        <v>54</v>
      </c>
      <c r="AN8" s="42"/>
      <c r="AO8" s="30" t="s">
        <v>98</v>
      </c>
      <c r="AP8" s="39" t="s">
        <v>101</v>
      </c>
      <c r="AQ8" s="40" t="s">
        <v>99</v>
      </c>
      <c r="AR8" s="39" t="s">
        <v>54</v>
      </c>
      <c r="AS8" s="42"/>
      <c r="AT8" s="30" t="s">
        <v>98</v>
      </c>
      <c r="AU8" s="39" t="s">
        <v>101</v>
      </c>
      <c r="AV8" s="42"/>
      <c r="AW8" s="30" t="s">
        <v>98</v>
      </c>
      <c r="AX8" s="39" t="s">
        <v>101</v>
      </c>
      <c r="AY8" s="42"/>
      <c r="AZ8" s="30" t="s">
        <v>98</v>
      </c>
      <c r="BA8" s="39" t="s">
        <v>101</v>
      </c>
      <c r="BB8" s="42"/>
      <c r="BC8" s="30" t="s">
        <v>98</v>
      </c>
      <c r="BD8" s="39" t="s">
        <v>101</v>
      </c>
      <c r="BE8" s="42"/>
      <c r="BF8" s="30" t="s">
        <v>98</v>
      </c>
      <c r="BG8" s="39" t="s">
        <v>101</v>
      </c>
      <c r="BH8" s="42"/>
      <c r="BI8" s="30" t="s">
        <v>98</v>
      </c>
      <c r="BJ8" s="39" t="s">
        <v>101</v>
      </c>
      <c r="BK8" s="42"/>
      <c r="BL8" s="30" t="s">
        <v>98</v>
      </c>
      <c r="BM8" s="39" t="s">
        <v>101</v>
      </c>
      <c r="BN8" s="42"/>
      <c r="BO8" s="30" t="s">
        <v>98</v>
      </c>
      <c r="BP8" s="39" t="s">
        <v>101</v>
      </c>
      <c r="BQ8" s="40" t="s">
        <v>99</v>
      </c>
      <c r="BR8" s="39" t="s">
        <v>54</v>
      </c>
      <c r="BS8" s="42"/>
      <c r="BT8" s="30" t="s">
        <v>98</v>
      </c>
      <c r="BU8" s="39" t="s">
        <v>101</v>
      </c>
      <c r="BV8" s="42"/>
      <c r="BW8" s="30" t="s">
        <v>98</v>
      </c>
      <c r="BX8" s="39" t="s">
        <v>101</v>
      </c>
      <c r="BY8" s="42"/>
      <c r="BZ8" s="30" t="s">
        <v>98</v>
      </c>
      <c r="CA8" s="39" t="s">
        <v>101</v>
      </c>
      <c r="CB8" s="42"/>
      <c r="CC8" s="30" t="s">
        <v>98</v>
      </c>
      <c r="CD8" s="39" t="s">
        <v>101</v>
      </c>
      <c r="CE8" s="42"/>
      <c r="CF8" s="30" t="s">
        <v>98</v>
      </c>
      <c r="CG8" s="39" t="s">
        <v>101</v>
      </c>
      <c r="CH8" s="42"/>
      <c r="CI8" s="30" t="s">
        <v>98</v>
      </c>
      <c r="CJ8" s="39" t="s">
        <v>101</v>
      </c>
      <c r="CK8" s="42"/>
      <c r="CL8" s="30" t="s">
        <v>98</v>
      </c>
      <c r="CM8" s="39" t="s">
        <v>101</v>
      </c>
      <c r="CN8" s="42"/>
      <c r="CO8" s="30" t="s">
        <v>98</v>
      </c>
      <c r="CP8" s="39" t="s">
        <v>101</v>
      </c>
      <c r="CQ8" s="42"/>
      <c r="CR8" s="30" t="s">
        <v>98</v>
      </c>
      <c r="CS8" s="39" t="s">
        <v>101</v>
      </c>
      <c r="CT8" s="42"/>
      <c r="CU8" s="30" t="s">
        <v>98</v>
      </c>
      <c r="CV8" s="39" t="s">
        <v>101</v>
      </c>
      <c r="CW8" s="42"/>
      <c r="CX8" s="30" t="s">
        <v>98</v>
      </c>
      <c r="CY8" s="39" t="s">
        <v>101</v>
      </c>
      <c r="CZ8" s="42"/>
      <c r="DA8" s="30" t="s">
        <v>98</v>
      </c>
      <c r="DB8" s="39" t="s">
        <v>101</v>
      </c>
      <c r="DC8" s="42"/>
      <c r="DD8" s="30" t="s">
        <v>98</v>
      </c>
      <c r="DE8" s="39" t="s">
        <v>101</v>
      </c>
      <c r="DF8" s="58"/>
      <c r="DG8" s="42"/>
      <c r="DH8" s="30" t="s">
        <v>98</v>
      </c>
      <c r="DI8" s="39" t="s">
        <v>101</v>
      </c>
      <c r="DJ8" s="42"/>
      <c r="DK8" s="30" t="s">
        <v>98</v>
      </c>
      <c r="DL8" s="39" t="s">
        <v>101</v>
      </c>
      <c r="DM8" s="42"/>
      <c r="DN8" s="30" t="s">
        <v>98</v>
      </c>
      <c r="DO8" s="39" t="s">
        <v>101</v>
      </c>
      <c r="DP8" s="42"/>
      <c r="DQ8" s="30" t="s">
        <v>98</v>
      </c>
      <c r="DR8" s="39" t="s">
        <v>101</v>
      </c>
      <c r="DS8" s="42"/>
      <c r="DT8" s="30" t="s">
        <v>98</v>
      </c>
      <c r="DU8" s="39" t="s">
        <v>101</v>
      </c>
      <c r="DV8" s="42"/>
      <c r="DW8" s="30" t="s">
        <v>98</v>
      </c>
      <c r="DX8" s="39" t="s">
        <v>101</v>
      </c>
      <c r="DY8" s="42"/>
      <c r="DZ8" s="30" t="s">
        <v>98</v>
      </c>
      <c r="EA8" s="39" t="s">
        <v>101</v>
      </c>
      <c r="EB8" s="41"/>
      <c r="EC8" s="42"/>
      <c r="ED8" s="30" t="s">
        <v>98</v>
      </c>
      <c r="EE8" s="39" t="s">
        <v>101</v>
      </c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6" customFormat="1" ht="15.6" customHeight="1">
      <c r="A9" s="23"/>
      <c r="B9" s="24">
        <v>1</v>
      </c>
      <c r="C9" s="25">
        <v>2</v>
      </c>
      <c r="D9" s="24">
        <v>3</v>
      </c>
      <c r="E9" s="25">
        <v>4</v>
      </c>
      <c r="F9" s="24">
        <v>5</v>
      </c>
      <c r="G9" s="25">
        <v>6</v>
      </c>
      <c r="H9" s="24">
        <v>7</v>
      </c>
      <c r="I9" s="25">
        <v>8</v>
      </c>
      <c r="J9" s="24">
        <v>9</v>
      </c>
      <c r="K9" s="25">
        <v>10</v>
      </c>
      <c r="L9" s="24">
        <v>11</v>
      </c>
      <c r="M9" s="25">
        <v>12</v>
      </c>
      <c r="N9" s="24">
        <v>13</v>
      </c>
      <c r="O9" s="25">
        <v>14</v>
      </c>
      <c r="P9" s="24">
        <v>15</v>
      </c>
      <c r="Q9" s="25">
        <v>16</v>
      </c>
      <c r="R9" s="24">
        <v>17</v>
      </c>
      <c r="S9" s="25">
        <v>18</v>
      </c>
      <c r="T9" s="24">
        <v>19</v>
      </c>
      <c r="U9" s="25">
        <v>20</v>
      </c>
      <c r="V9" s="24">
        <v>21</v>
      </c>
      <c r="W9" s="25">
        <v>22</v>
      </c>
      <c r="X9" s="24">
        <v>23</v>
      </c>
      <c r="Y9" s="25">
        <v>24</v>
      </c>
      <c r="Z9" s="24">
        <v>25</v>
      </c>
      <c r="AA9" s="25">
        <v>26</v>
      </c>
      <c r="AB9" s="24">
        <v>27</v>
      </c>
      <c r="AC9" s="25">
        <v>28</v>
      </c>
      <c r="AD9" s="24">
        <v>29</v>
      </c>
      <c r="AE9" s="25">
        <v>30</v>
      </c>
      <c r="AF9" s="24">
        <v>31</v>
      </c>
      <c r="AG9" s="25">
        <v>32</v>
      </c>
      <c r="AH9" s="24">
        <v>33</v>
      </c>
      <c r="AI9" s="25">
        <v>34</v>
      </c>
      <c r="AJ9" s="24">
        <v>35</v>
      </c>
      <c r="AK9" s="25">
        <v>36</v>
      </c>
      <c r="AL9" s="24">
        <v>37</v>
      </c>
      <c r="AM9" s="25">
        <v>38</v>
      </c>
      <c r="AN9" s="24">
        <v>39</v>
      </c>
      <c r="AO9" s="25">
        <v>40</v>
      </c>
      <c r="AP9" s="24">
        <v>41</v>
      </c>
      <c r="AQ9" s="25">
        <v>42</v>
      </c>
      <c r="AR9" s="24">
        <v>43</v>
      </c>
      <c r="AS9" s="25">
        <v>44</v>
      </c>
      <c r="AT9" s="24">
        <v>45</v>
      </c>
      <c r="AU9" s="25">
        <v>46</v>
      </c>
      <c r="AV9" s="24">
        <v>47</v>
      </c>
      <c r="AW9" s="25">
        <v>48</v>
      </c>
      <c r="AX9" s="24">
        <v>49</v>
      </c>
      <c r="AY9" s="25">
        <v>50</v>
      </c>
      <c r="AZ9" s="24">
        <v>51</v>
      </c>
      <c r="BA9" s="25">
        <v>52</v>
      </c>
      <c r="BB9" s="24">
        <v>53</v>
      </c>
      <c r="BC9" s="25">
        <v>54</v>
      </c>
      <c r="BD9" s="24">
        <v>55</v>
      </c>
      <c r="BE9" s="25">
        <v>56</v>
      </c>
      <c r="BF9" s="24">
        <v>57</v>
      </c>
      <c r="BG9" s="25">
        <v>58</v>
      </c>
      <c r="BH9" s="24">
        <v>59</v>
      </c>
      <c r="BI9" s="25">
        <v>60</v>
      </c>
      <c r="BJ9" s="24">
        <v>61</v>
      </c>
      <c r="BK9" s="25">
        <v>62</v>
      </c>
      <c r="BL9" s="24">
        <v>63</v>
      </c>
      <c r="BM9" s="25">
        <v>64</v>
      </c>
      <c r="BN9" s="24">
        <v>65</v>
      </c>
      <c r="BO9" s="25">
        <v>66</v>
      </c>
      <c r="BP9" s="24">
        <v>67</v>
      </c>
      <c r="BQ9" s="25">
        <v>68</v>
      </c>
      <c r="BR9" s="24">
        <v>69</v>
      </c>
      <c r="BS9" s="25">
        <v>70</v>
      </c>
      <c r="BT9" s="24">
        <v>71</v>
      </c>
      <c r="BU9" s="25">
        <v>72</v>
      </c>
      <c r="BV9" s="24">
        <v>73</v>
      </c>
      <c r="BW9" s="25">
        <v>74</v>
      </c>
      <c r="BX9" s="24">
        <v>75</v>
      </c>
      <c r="BY9" s="25">
        <v>76</v>
      </c>
      <c r="BZ9" s="24">
        <v>77</v>
      </c>
      <c r="CA9" s="25">
        <v>78</v>
      </c>
      <c r="CB9" s="24">
        <v>79</v>
      </c>
      <c r="CC9" s="25">
        <v>80</v>
      </c>
      <c r="CD9" s="24">
        <v>81</v>
      </c>
      <c r="CE9" s="25">
        <v>82</v>
      </c>
      <c r="CF9" s="24">
        <v>83</v>
      </c>
      <c r="CG9" s="25">
        <v>84</v>
      </c>
      <c r="CH9" s="24">
        <v>85</v>
      </c>
      <c r="CI9" s="25">
        <v>86</v>
      </c>
      <c r="CJ9" s="24">
        <v>87</v>
      </c>
      <c r="CK9" s="25">
        <v>88</v>
      </c>
      <c r="CL9" s="24">
        <v>89</v>
      </c>
      <c r="CM9" s="25">
        <v>90</v>
      </c>
      <c r="CN9" s="38">
        <v>91</v>
      </c>
      <c r="CO9" s="25">
        <v>92</v>
      </c>
      <c r="CP9" s="38">
        <v>93</v>
      </c>
      <c r="CQ9" s="25">
        <v>94</v>
      </c>
      <c r="CR9" s="24">
        <v>95</v>
      </c>
      <c r="CS9" s="25">
        <v>96</v>
      </c>
      <c r="CT9" s="24">
        <v>97</v>
      </c>
      <c r="CU9" s="25">
        <v>98</v>
      </c>
      <c r="CV9" s="24">
        <v>99</v>
      </c>
      <c r="CW9" s="25">
        <v>100</v>
      </c>
      <c r="CX9" s="24">
        <v>101</v>
      </c>
      <c r="CY9" s="25">
        <v>102</v>
      </c>
      <c r="CZ9" s="24">
        <v>103</v>
      </c>
      <c r="DA9" s="25">
        <v>104</v>
      </c>
      <c r="DB9" s="24">
        <v>105</v>
      </c>
      <c r="DC9" s="25">
        <v>106</v>
      </c>
      <c r="DD9" s="24">
        <v>107</v>
      </c>
      <c r="DE9" s="25">
        <v>108</v>
      </c>
      <c r="DF9" s="24">
        <v>109</v>
      </c>
      <c r="DG9" s="25">
        <v>110</v>
      </c>
      <c r="DH9" s="24">
        <v>111</v>
      </c>
      <c r="DI9" s="25">
        <v>112</v>
      </c>
      <c r="DJ9" s="24">
        <v>113</v>
      </c>
      <c r="DK9" s="25">
        <v>114</v>
      </c>
      <c r="DL9" s="24">
        <v>115</v>
      </c>
      <c r="DM9" s="25">
        <v>116</v>
      </c>
      <c r="DN9" s="24">
        <v>117</v>
      </c>
      <c r="DO9" s="25">
        <v>118</v>
      </c>
      <c r="DP9" s="24">
        <v>119</v>
      </c>
      <c r="DQ9" s="25">
        <v>120</v>
      </c>
      <c r="DR9" s="24">
        <v>121</v>
      </c>
      <c r="DS9" s="25">
        <v>122</v>
      </c>
      <c r="DT9" s="24">
        <v>123</v>
      </c>
      <c r="DU9" s="25">
        <v>124</v>
      </c>
      <c r="DV9" s="24">
        <v>125</v>
      </c>
      <c r="DW9" s="25">
        <v>126</v>
      </c>
      <c r="DX9" s="24">
        <v>127</v>
      </c>
      <c r="DY9" s="25">
        <v>128</v>
      </c>
      <c r="DZ9" s="24">
        <v>129</v>
      </c>
      <c r="EA9" s="25">
        <v>130</v>
      </c>
      <c r="EB9" s="24">
        <v>131</v>
      </c>
      <c r="EC9" s="25">
        <v>132</v>
      </c>
      <c r="ED9" s="24">
        <v>133</v>
      </c>
      <c r="EE9" s="25">
        <v>134</v>
      </c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9" customFormat="1" ht="20.25" customHeight="1">
      <c r="A10" s="16">
        <v>1</v>
      </c>
      <c r="B10" s="34" t="s">
        <v>56</v>
      </c>
      <c r="C10" s="5">
        <v>748.99839999999995</v>
      </c>
      <c r="D10" s="17">
        <v>17651.541099999999</v>
      </c>
      <c r="E10" s="21">
        <f>DG10+EC10-DY10</f>
        <v>166360.29999999999</v>
      </c>
      <c r="F10" s="28">
        <f>DH10+ED10-DZ10</f>
        <v>112642.7</v>
      </c>
      <c r="G10" s="6">
        <f t="shared" ref="G10:G41" si="0">DI10+EE10-EA10</f>
        <v>99976.066999999981</v>
      </c>
      <c r="H10" s="6">
        <f>G10/F10*100</f>
        <v>88.755034280960928</v>
      </c>
      <c r="I10" s="6">
        <f>G10/E10*100</f>
        <v>60.096108867319899</v>
      </c>
      <c r="J10" s="6">
        <f t="shared" ref="J10:K41" si="1">T10+Y10+AD10+AI10+AN10+AS10+BK10+BS10+BV10+BY10+CB10+CE10+CK10+CN10+CT10+CW10+DC10</f>
        <v>81479.399999999994</v>
      </c>
      <c r="K10" s="6">
        <f t="shared" si="1"/>
        <v>48982</v>
      </c>
      <c r="L10" s="6">
        <f t="shared" ref="L10:L41" si="2">V10+AA10+AF10+AK10+AP10+AU10+BM10+BU10+BX10+CA10+CD10+CG10+CM10+CP10+CV10+CY10+DE10</f>
        <v>36315.366999999998</v>
      </c>
      <c r="M10" s="6">
        <f>L10/K10*100</f>
        <v>74.140229063737692</v>
      </c>
      <c r="N10" s="6">
        <f>L10/J10*100</f>
        <v>44.569998060859554</v>
      </c>
      <c r="O10" s="6">
        <f t="shared" ref="O10:P41" si="3">T10+AD10</f>
        <v>19815</v>
      </c>
      <c r="P10" s="6">
        <f t="shared" si="3"/>
        <v>12140</v>
      </c>
      <c r="Q10" s="6">
        <f t="shared" ref="Q10:Q41" si="4">V10+AF10</f>
        <v>8827.3409999999985</v>
      </c>
      <c r="R10" s="6">
        <f>Q10/P10*100</f>
        <v>72.712858319604607</v>
      </c>
      <c r="S10" s="5">
        <f>Q10/O10*100</f>
        <v>44.548781226343671</v>
      </c>
      <c r="T10" s="31">
        <v>1569.2</v>
      </c>
      <c r="U10" s="31">
        <v>1140</v>
      </c>
      <c r="V10" s="6">
        <v>603.30899999999997</v>
      </c>
      <c r="W10" s="6">
        <f>V10/U10*100</f>
        <v>52.921842105263153</v>
      </c>
      <c r="X10" s="5">
        <f>V10/T10*100</f>
        <v>38.446915625796578</v>
      </c>
      <c r="Y10" s="31">
        <v>21020.2</v>
      </c>
      <c r="Z10" s="31">
        <v>9000</v>
      </c>
      <c r="AA10" s="6">
        <v>7429.192</v>
      </c>
      <c r="AB10" s="6">
        <f>AA10/Z10*100</f>
        <v>82.54657777777777</v>
      </c>
      <c r="AC10" s="5">
        <f>AA10/Y10*100</f>
        <v>35.343108057963292</v>
      </c>
      <c r="AD10" s="31">
        <v>18245.8</v>
      </c>
      <c r="AE10" s="31">
        <v>11000</v>
      </c>
      <c r="AF10" s="6">
        <v>8224.0319999999992</v>
      </c>
      <c r="AG10" s="6">
        <f>AF10/AE10*100</f>
        <v>74.763927272727273</v>
      </c>
      <c r="AH10" s="5">
        <f>AF10/AD10*100</f>
        <v>45.073562134847464</v>
      </c>
      <c r="AI10" s="31">
        <v>1661</v>
      </c>
      <c r="AJ10" s="31">
        <v>1230</v>
      </c>
      <c r="AK10" s="6">
        <v>1095</v>
      </c>
      <c r="AL10" s="6">
        <f>AK10/AJ10*100</f>
        <v>89.024390243902445</v>
      </c>
      <c r="AM10" s="5">
        <f>AK10/AI10*100</f>
        <v>65.924142083082486</v>
      </c>
      <c r="AN10" s="7">
        <v>0</v>
      </c>
      <c r="AO10" s="7">
        <v>0</v>
      </c>
      <c r="AP10" s="6">
        <v>0</v>
      </c>
      <c r="AQ10" s="6" t="e">
        <f>AP10/AO10*100</f>
        <v>#DIV/0!</v>
      </c>
      <c r="AR10" s="5" t="e">
        <f>AP10/AN10*100</f>
        <v>#DIV/0!</v>
      </c>
      <c r="AS10" s="7">
        <v>0</v>
      </c>
      <c r="AT10" s="7">
        <v>0</v>
      </c>
      <c r="AU10" s="5">
        <v>0</v>
      </c>
      <c r="AV10" s="5">
        <v>0</v>
      </c>
      <c r="AW10" s="5">
        <v>0</v>
      </c>
      <c r="AX10" s="5">
        <v>0</v>
      </c>
      <c r="AY10" s="5">
        <v>84880.9</v>
      </c>
      <c r="AZ10" s="5">
        <v>63660.7</v>
      </c>
      <c r="BA10" s="5">
        <v>63660.7</v>
      </c>
      <c r="BB10" s="8">
        <v>0</v>
      </c>
      <c r="BC10" s="8">
        <v>0</v>
      </c>
      <c r="BD10" s="8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6">
        <f t="shared" ref="BN10:BO41" si="5">BS10+BV10+BY10+CB10</f>
        <v>16338.7</v>
      </c>
      <c r="BO10" s="6">
        <f t="shared" si="5"/>
        <v>10816</v>
      </c>
      <c r="BP10" s="6">
        <f t="shared" ref="BP10:BP41" si="6">BU10+BX10+CA10+CD10</f>
        <v>7409.2719999999999</v>
      </c>
      <c r="BQ10" s="6">
        <f>BP10/BO10*100</f>
        <v>68.502884615384616</v>
      </c>
      <c r="BR10" s="5">
        <f>BP10/BN10*100</f>
        <v>45.347989742145941</v>
      </c>
      <c r="BS10" s="31">
        <v>15250</v>
      </c>
      <c r="BT10" s="31">
        <v>10000</v>
      </c>
      <c r="BU10" s="6">
        <v>6559.2719999999999</v>
      </c>
      <c r="BV10" s="6">
        <v>0</v>
      </c>
      <c r="BW10" s="6">
        <v>0</v>
      </c>
      <c r="BX10" s="6">
        <v>0</v>
      </c>
      <c r="BY10" s="5">
        <v>0</v>
      </c>
      <c r="BZ10" s="5">
        <v>0</v>
      </c>
      <c r="CA10" s="5">
        <v>0</v>
      </c>
      <c r="CB10" s="31">
        <v>1088.7</v>
      </c>
      <c r="CC10" s="31">
        <v>816</v>
      </c>
      <c r="CD10" s="5">
        <v>850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31">
        <v>3700</v>
      </c>
      <c r="CL10" s="31">
        <v>2775</v>
      </c>
      <c r="CM10" s="5">
        <v>571.79</v>
      </c>
      <c r="CN10" s="31">
        <v>18244.5</v>
      </c>
      <c r="CO10" s="31">
        <v>12496</v>
      </c>
      <c r="CP10" s="5">
        <v>10396.42</v>
      </c>
      <c r="CQ10" s="5">
        <v>3520</v>
      </c>
      <c r="CR10" s="5">
        <v>2640</v>
      </c>
      <c r="CS10" s="5">
        <v>733.3</v>
      </c>
      <c r="CT10" s="31">
        <v>0</v>
      </c>
      <c r="CU10" s="31">
        <v>0</v>
      </c>
      <c r="CV10" s="5">
        <v>0</v>
      </c>
      <c r="CW10" s="5">
        <v>700</v>
      </c>
      <c r="CX10" s="5">
        <v>525</v>
      </c>
      <c r="CY10" s="5">
        <v>536.35199999999998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50</v>
      </c>
      <c r="DF10" s="5">
        <v>0</v>
      </c>
      <c r="DG10" s="6">
        <f t="shared" ref="DG10:DH41" si="7">T10+Y10+AD10+AI10+AN10+AS10+AV10+AY10+BB10+BE10+BH10+BK10+BS10+BV10+BY10+CB10+CE10+CH10+CK10+CN10+CT10+CW10+CZ10+DC10</f>
        <v>166360.29999999999</v>
      </c>
      <c r="DH10" s="6">
        <f t="shared" si="7"/>
        <v>112642.7</v>
      </c>
      <c r="DI10" s="6">
        <f t="shared" ref="DI10:DI41" si="8">V10+AA10+AF10+AK10+AP10+AU10+AX10+BA10+BD10+BG10+BJ10+BM10+BU10+BX10+CA10+CD10+CG10+CJ10+CM10+CP10+CV10+CY10+DB10+DE10+DF10</f>
        <v>99976.066999999981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450</v>
      </c>
      <c r="DZ10" s="5">
        <v>450</v>
      </c>
      <c r="EA10" s="5">
        <v>450</v>
      </c>
      <c r="EB10" s="5">
        <v>0</v>
      </c>
      <c r="EC10" s="6">
        <f t="shared" ref="EC10:EC41" si="9">DJ10+DM10+DP10+DS10+DV10+DY10</f>
        <v>450</v>
      </c>
      <c r="ED10" s="6">
        <f>DK10+DN10+DQ10+DT10+DW10+DZ10</f>
        <v>450</v>
      </c>
      <c r="EE10" s="6">
        <f t="shared" ref="EE10:EE51" si="10">DL10+DO10+DR10+DU10+DX10+EA10+EB10</f>
        <v>450</v>
      </c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9" customFormat="1" ht="20.25" customHeight="1">
      <c r="A11" s="16">
        <v>2</v>
      </c>
      <c r="B11" s="34" t="s">
        <v>57</v>
      </c>
      <c r="C11" s="5">
        <v>1657.4322</v>
      </c>
      <c r="D11" s="33">
        <v>4180.7691999999997</v>
      </c>
      <c r="E11" s="21">
        <f t="shared" ref="E11:E51" si="11">DG11+EC11-DY11</f>
        <v>29484.899999999998</v>
      </c>
      <c r="F11" s="28">
        <f t="shared" ref="F11:F51" si="12">DH11+ED11-DZ11</f>
        <v>22113.599999999999</v>
      </c>
      <c r="G11" s="6">
        <f t="shared" si="0"/>
        <v>20451.622000000003</v>
      </c>
      <c r="H11" s="6">
        <f t="shared" ref="H11:H51" si="13">G11/F11*100</f>
        <v>92.484362564213896</v>
      </c>
      <c r="I11" s="6">
        <f t="shared" ref="I11:I51" si="14">G11/E11*100</f>
        <v>69.363036673008921</v>
      </c>
      <c r="J11" s="6">
        <f t="shared" si="1"/>
        <v>7851.2</v>
      </c>
      <c r="K11" s="6">
        <f t="shared" si="1"/>
        <v>5888.3</v>
      </c>
      <c r="L11" s="6">
        <f t="shared" si="2"/>
        <v>4226.3220000000001</v>
      </c>
      <c r="M11" s="6">
        <f t="shared" ref="M11:M51" si="15">L11/K11*100</f>
        <v>71.774909566428335</v>
      </c>
      <c r="N11" s="6">
        <f t="shared" ref="N11:N51" si="16">L11/J11*100</f>
        <v>53.830267984511927</v>
      </c>
      <c r="O11" s="6">
        <f t="shared" si="3"/>
        <v>3224.5</v>
      </c>
      <c r="P11" s="6">
        <f t="shared" si="3"/>
        <v>2494.1999999999998</v>
      </c>
      <c r="Q11" s="6">
        <f t="shared" si="4"/>
        <v>1407.096</v>
      </c>
      <c r="R11" s="6">
        <f t="shared" ref="R11:R51" si="17">Q11/P11*100</f>
        <v>56.414722155400533</v>
      </c>
      <c r="S11" s="5">
        <f t="shared" ref="S11:S51" si="18">Q11/O11*100</f>
        <v>43.637649247945419</v>
      </c>
      <c r="T11" s="31">
        <v>22.5</v>
      </c>
      <c r="U11" s="31">
        <v>0</v>
      </c>
      <c r="V11" s="6">
        <v>1.446</v>
      </c>
      <c r="W11" s="6" t="e">
        <f t="shared" ref="W11:W51" si="19">V11/U11*100</f>
        <v>#DIV/0!</v>
      </c>
      <c r="X11" s="5">
        <f t="shared" ref="X11:X51" si="20">V11/T11*100</f>
        <v>6.4266666666666667</v>
      </c>
      <c r="Y11" s="31">
        <v>3134.4</v>
      </c>
      <c r="Z11" s="31">
        <v>2500</v>
      </c>
      <c r="AA11" s="6">
        <v>2073.25</v>
      </c>
      <c r="AB11" s="6">
        <f t="shared" ref="AB11:AB51" si="21">AA11/Z11*100</f>
        <v>82.93</v>
      </c>
      <c r="AC11" s="5">
        <f t="shared" ref="AC11:AC51" si="22">AA11/Y11*100</f>
        <v>66.14503573251659</v>
      </c>
      <c r="AD11" s="31">
        <v>3202</v>
      </c>
      <c r="AE11" s="31">
        <v>2494.1999999999998</v>
      </c>
      <c r="AF11" s="6">
        <v>1405.65</v>
      </c>
      <c r="AG11" s="6">
        <f t="shared" ref="AG11:AG51" si="23">AF11/AE11*100</f>
        <v>56.356747654558582</v>
      </c>
      <c r="AH11" s="5">
        <f t="shared" ref="AH11:AH51" si="24">AF11/AD11*100</f>
        <v>43.899125546533419</v>
      </c>
      <c r="AI11" s="31">
        <v>20</v>
      </c>
      <c r="AJ11" s="31">
        <v>15</v>
      </c>
      <c r="AK11" s="6">
        <v>15</v>
      </c>
      <c r="AL11" s="6">
        <f t="shared" ref="AL11:AL51" si="25">AK11/AJ11*100</f>
        <v>100</v>
      </c>
      <c r="AM11" s="5">
        <f t="shared" ref="AM11:AM51" si="26">AK11/AI11*100</f>
        <v>75</v>
      </c>
      <c r="AN11" s="7">
        <v>0</v>
      </c>
      <c r="AO11" s="7">
        <v>0</v>
      </c>
      <c r="AP11" s="6">
        <v>0</v>
      </c>
      <c r="AQ11" s="6" t="e">
        <f t="shared" ref="AQ11:AQ51" si="27">AP11/AO11*100</f>
        <v>#DIV/0!</v>
      </c>
      <c r="AR11" s="5" t="e">
        <f t="shared" ref="AR11:AR51" si="28">AP11/AN11*100</f>
        <v>#DIV/0!</v>
      </c>
      <c r="AS11" s="7">
        <v>0</v>
      </c>
      <c r="AT11" s="7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21633.7</v>
      </c>
      <c r="AZ11" s="5">
        <v>16225.3</v>
      </c>
      <c r="BA11" s="5">
        <v>16225.3</v>
      </c>
      <c r="BB11" s="8">
        <v>0</v>
      </c>
      <c r="BC11" s="8">
        <v>0</v>
      </c>
      <c r="BD11" s="8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6">
        <f t="shared" si="5"/>
        <v>372.3</v>
      </c>
      <c r="BO11" s="6">
        <f t="shared" si="5"/>
        <v>279.10000000000002</v>
      </c>
      <c r="BP11" s="6">
        <f t="shared" si="6"/>
        <v>279.7</v>
      </c>
      <c r="BQ11" s="6">
        <f t="shared" ref="BQ11:BQ51" si="29">BP11/BO11*100</f>
        <v>100.21497671085631</v>
      </c>
      <c r="BR11" s="5">
        <f t="shared" ref="BR11:BR51" si="30">BP11/BN11*100</f>
        <v>75.127585280687612</v>
      </c>
      <c r="BS11" s="31">
        <v>292.3</v>
      </c>
      <c r="BT11" s="31">
        <v>219.1</v>
      </c>
      <c r="BU11" s="6">
        <v>219.7</v>
      </c>
      <c r="BV11" s="6">
        <v>0</v>
      </c>
      <c r="BW11" s="6">
        <v>0</v>
      </c>
      <c r="BX11" s="6">
        <v>0</v>
      </c>
      <c r="BY11" s="5">
        <v>0</v>
      </c>
      <c r="BZ11" s="5">
        <v>0</v>
      </c>
      <c r="CA11" s="5">
        <v>0</v>
      </c>
      <c r="CB11" s="31">
        <v>80</v>
      </c>
      <c r="CC11" s="31">
        <v>60</v>
      </c>
      <c r="CD11" s="5">
        <v>60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31">
        <v>1100</v>
      </c>
      <c r="CO11" s="31">
        <v>600</v>
      </c>
      <c r="CP11" s="5">
        <v>431.5</v>
      </c>
      <c r="CQ11" s="5">
        <v>1100</v>
      </c>
      <c r="CR11" s="5">
        <v>600</v>
      </c>
      <c r="CS11" s="5">
        <v>431.5</v>
      </c>
      <c r="CT11" s="31">
        <v>0</v>
      </c>
      <c r="CU11" s="31">
        <v>0</v>
      </c>
      <c r="CV11" s="5">
        <v>19.776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6">
        <f t="shared" si="7"/>
        <v>29484.899999999998</v>
      </c>
      <c r="DH11" s="6">
        <f t="shared" si="7"/>
        <v>22113.599999999999</v>
      </c>
      <c r="DI11" s="6">
        <f t="shared" si="8"/>
        <v>20451.622000000003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6">
        <f t="shared" si="9"/>
        <v>0</v>
      </c>
      <c r="ED11" s="6">
        <f t="shared" ref="ED11:ED51" si="31">DK11+DN11+DQ11+DT11+DW11+DZ11</f>
        <v>0</v>
      </c>
      <c r="EE11" s="6">
        <f t="shared" si="10"/>
        <v>0</v>
      </c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9" customFormat="1" ht="20.25" customHeight="1">
      <c r="A12" s="16">
        <v>3</v>
      </c>
      <c r="B12" s="34" t="s">
        <v>58</v>
      </c>
      <c r="C12" s="5">
        <v>52330.438699999999</v>
      </c>
      <c r="D12" s="33">
        <v>63920.144999999997</v>
      </c>
      <c r="E12" s="21">
        <f t="shared" si="11"/>
        <v>503162.39999999991</v>
      </c>
      <c r="F12" s="28">
        <f t="shared" si="12"/>
        <v>367735.30000000005</v>
      </c>
      <c r="G12" s="6">
        <f t="shared" si="0"/>
        <v>339569.61709999997</v>
      </c>
      <c r="H12" s="6">
        <f t="shared" si="13"/>
        <v>92.340772588326431</v>
      </c>
      <c r="I12" s="6">
        <f t="shared" si="14"/>
        <v>67.487081129273577</v>
      </c>
      <c r="J12" s="6">
        <f t="shared" si="1"/>
        <v>178910.6</v>
      </c>
      <c r="K12" s="6">
        <f t="shared" si="1"/>
        <v>124651.4</v>
      </c>
      <c r="L12" s="6">
        <f t="shared" si="2"/>
        <v>96963.080100000006</v>
      </c>
      <c r="M12" s="6">
        <f t="shared" si="15"/>
        <v>77.787397574355367</v>
      </c>
      <c r="N12" s="6">
        <f t="shared" si="16"/>
        <v>54.196386407513032</v>
      </c>
      <c r="O12" s="6">
        <f t="shared" si="3"/>
        <v>57704.399999999994</v>
      </c>
      <c r="P12" s="6">
        <f t="shared" si="3"/>
        <v>38000</v>
      </c>
      <c r="Q12" s="6">
        <f t="shared" si="4"/>
        <v>27342.9431</v>
      </c>
      <c r="R12" s="6">
        <f t="shared" si="17"/>
        <v>71.95511342105263</v>
      </c>
      <c r="S12" s="5">
        <f t="shared" si="18"/>
        <v>47.384502914855716</v>
      </c>
      <c r="T12" s="31">
        <v>4657.5</v>
      </c>
      <c r="U12" s="31">
        <v>3000</v>
      </c>
      <c r="V12" s="6">
        <v>3196.6261</v>
      </c>
      <c r="W12" s="6">
        <f t="shared" si="19"/>
        <v>106.55420333333335</v>
      </c>
      <c r="X12" s="5">
        <f t="shared" si="20"/>
        <v>68.633947396672028</v>
      </c>
      <c r="Y12" s="31">
        <v>50541.9</v>
      </c>
      <c r="Z12" s="31">
        <v>35000</v>
      </c>
      <c r="AA12" s="6">
        <v>32045.606</v>
      </c>
      <c r="AB12" s="6">
        <f t="shared" si="21"/>
        <v>91.558874285714282</v>
      </c>
      <c r="AC12" s="5">
        <f t="shared" si="22"/>
        <v>63.404039025046544</v>
      </c>
      <c r="AD12" s="31">
        <v>53046.899999999994</v>
      </c>
      <c r="AE12" s="31">
        <v>35000</v>
      </c>
      <c r="AF12" s="6">
        <v>24146.316999999999</v>
      </c>
      <c r="AG12" s="6">
        <f t="shared" si="23"/>
        <v>68.98947714285714</v>
      </c>
      <c r="AH12" s="5">
        <f t="shared" si="24"/>
        <v>45.51880882766006</v>
      </c>
      <c r="AI12" s="31">
        <v>2742</v>
      </c>
      <c r="AJ12" s="31">
        <v>2066.5</v>
      </c>
      <c r="AK12" s="6">
        <v>1480.316</v>
      </c>
      <c r="AL12" s="6">
        <f t="shared" si="25"/>
        <v>71.633970481490437</v>
      </c>
      <c r="AM12" s="5">
        <f t="shared" si="26"/>
        <v>53.986725018234871</v>
      </c>
      <c r="AN12" s="7">
        <v>3500</v>
      </c>
      <c r="AO12" s="7">
        <v>2200</v>
      </c>
      <c r="AP12" s="6">
        <v>2865.6</v>
      </c>
      <c r="AQ12" s="6">
        <f t="shared" si="27"/>
        <v>130.25454545454545</v>
      </c>
      <c r="AR12" s="5">
        <f t="shared" si="28"/>
        <v>81.874285714285705</v>
      </c>
      <c r="AS12" s="7">
        <v>0</v>
      </c>
      <c r="AT12" s="7">
        <v>0</v>
      </c>
      <c r="AU12" s="5">
        <v>0</v>
      </c>
      <c r="AV12" s="5">
        <v>0</v>
      </c>
      <c r="AW12" s="5">
        <v>0</v>
      </c>
      <c r="AX12" s="5">
        <v>0</v>
      </c>
      <c r="AY12" s="5">
        <v>318855</v>
      </c>
      <c r="AZ12" s="5">
        <v>239141.2</v>
      </c>
      <c r="BA12" s="5">
        <v>239141.2</v>
      </c>
      <c r="BB12" s="8">
        <v>0</v>
      </c>
      <c r="BC12" s="8">
        <v>0</v>
      </c>
      <c r="BD12" s="8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6">
        <f t="shared" si="5"/>
        <v>34951.4</v>
      </c>
      <c r="BO12" s="6">
        <f t="shared" si="5"/>
        <v>25967.4</v>
      </c>
      <c r="BP12" s="6">
        <f t="shared" si="6"/>
        <v>13733.118</v>
      </c>
      <c r="BQ12" s="6">
        <f t="shared" si="29"/>
        <v>52.885995517456493</v>
      </c>
      <c r="BR12" s="5">
        <f t="shared" si="30"/>
        <v>39.292039803841902</v>
      </c>
      <c r="BS12" s="31">
        <v>26794.2</v>
      </c>
      <c r="BT12" s="31">
        <v>20312.400000000001</v>
      </c>
      <c r="BU12" s="6">
        <v>10553.635</v>
      </c>
      <c r="BV12" s="5">
        <v>5717.1</v>
      </c>
      <c r="BW12" s="5">
        <v>3825</v>
      </c>
      <c r="BX12" s="6">
        <v>2057.4850000000001</v>
      </c>
      <c r="BY12" s="5">
        <v>0</v>
      </c>
      <c r="BZ12" s="5">
        <v>0</v>
      </c>
      <c r="CA12" s="5">
        <v>0</v>
      </c>
      <c r="CB12" s="31">
        <v>2440.1</v>
      </c>
      <c r="CC12" s="31">
        <v>1830</v>
      </c>
      <c r="CD12" s="5">
        <v>1121.998</v>
      </c>
      <c r="CE12" s="5">
        <v>0</v>
      </c>
      <c r="CF12" s="5">
        <v>0</v>
      </c>
      <c r="CG12" s="5">
        <v>0</v>
      </c>
      <c r="CH12" s="5">
        <v>5396.8</v>
      </c>
      <c r="CI12" s="5">
        <f>3900+42.7</f>
        <v>3942.7</v>
      </c>
      <c r="CJ12" s="5">
        <v>3777.71</v>
      </c>
      <c r="CK12" s="5">
        <v>0</v>
      </c>
      <c r="CL12" s="5">
        <v>0</v>
      </c>
      <c r="CM12" s="5">
        <v>0</v>
      </c>
      <c r="CN12" s="31">
        <v>29420.899999999998</v>
      </c>
      <c r="CO12" s="31">
        <v>21417.5</v>
      </c>
      <c r="CP12" s="5">
        <v>18075.78</v>
      </c>
      <c r="CQ12" s="5">
        <v>9228.4</v>
      </c>
      <c r="CR12" s="5">
        <v>6510</v>
      </c>
      <c r="CS12" s="5">
        <v>6890.48</v>
      </c>
      <c r="CT12" s="31">
        <v>0</v>
      </c>
      <c r="CU12" s="31">
        <v>0</v>
      </c>
      <c r="CV12" s="5">
        <v>0</v>
      </c>
      <c r="CW12" s="5">
        <v>50</v>
      </c>
      <c r="CX12" s="5">
        <v>0</v>
      </c>
      <c r="CY12" s="5">
        <v>301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1118.7170000000001</v>
      </c>
      <c r="DF12" s="5">
        <v>-312.37299999999999</v>
      </c>
      <c r="DG12" s="6">
        <f t="shared" si="7"/>
        <v>503162.39999999997</v>
      </c>
      <c r="DH12" s="6">
        <f t="shared" si="7"/>
        <v>367735.30000000005</v>
      </c>
      <c r="DI12" s="6">
        <f t="shared" si="8"/>
        <v>339569.61709999997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44674</v>
      </c>
      <c r="DZ12" s="5">
        <v>0</v>
      </c>
      <c r="EA12" s="5">
        <v>0</v>
      </c>
      <c r="EB12" s="5">
        <v>0</v>
      </c>
      <c r="EC12" s="6">
        <f t="shared" si="9"/>
        <v>44674</v>
      </c>
      <c r="ED12" s="6">
        <f t="shared" si="31"/>
        <v>0</v>
      </c>
      <c r="EE12" s="6">
        <f t="shared" si="10"/>
        <v>0</v>
      </c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9" customFormat="1" ht="20.25" customHeight="1">
      <c r="A13" s="16">
        <v>4</v>
      </c>
      <c r="B13" s="34" t="s">
        <v>59</v>
      </c>
      <c r="C13" s="5">
        <v>488.29509999999999</v>
      </c>
      <c r="D13" s="33">
        <v>4603.8630000000003</v>
      </c>
      <c r="E13" s="21">
        <f t="shared" si="11"/>
        <v>48104.2</v>
      </c>
      <c r="F13" s="28">
        <f t="shared" si="12"/>
        <v>33252.6</v>
      </c>
      <c r="G13" s="6">
        <f t="shared" si="0"/>
        <v>33862.887999999999</v>
      </c>
      <c r="H13" s="6">
        <f t="shared" si="13"/>
        <v>101.83530911868546</v>
      </c>
      <c r="I13" s="6">
        <f t="shared" si="14"/>
        <v>70.394867807800566</v>
      </c>
      <c r="J13" s="6">
        <f t="shared" si="1"/>
        <v>14696.8</v>
      </c>
      <c r="K13" s="6">
        <f t="shared" si="1"/>
        <v>8197</v>
      </c>
      <c r="L13" s="6">
        <f t="shared" si="2"/>
        <v>8807.2879999999986</v>
      </c>
      <c r="M13" s="6">
        <f t="shared" si="15"/>
        <v>107.44526046114431</v>
      </c>
      <c r="N13" s="6">
        <f t="shared" si="16"/>
        <v>59.926569049044687</v>
      </c>
      <c r="O13" s="6">
        <f t="shared" si="3"/>
        <v>6260.0999999999995</v>
      </c>
      <c r="P13" s="6">
        <f t="shared" si="3"/>
        <v>3000</v>
      </c>
      <c r="Q13" s="6">
        <f t="shared" si="4"/>
        <v>3832.5479999999998</v>
      </c>
      <c r="R13" s="6">
        <f t="shared" si="17"/>
        <v>127.75159999999998</v>
      </c>
      <c r="S13" s="5">
        <f t="shared" si="18"/>
        <v>61.221833517036472</v>
      </c>
      <c r="T13" s="31">
        <v>59.9</v>
      </c>
      <c r="U13" s="31">
        <v>0</v>
      </c>
      <c r="V13" s="6">
        <v>12.198</v>
      </c>
      <c r="W13" s="6" t="e">
        <f t="shared" si="19"/>
        <v>#DIV/0!</v>
      </c>
      <c r="X13" s="5">
        <f t="shared" si="20"/>
        <v>20.363939899833056</v>
      </c>
      <c r="Y13" s="31">
        <v>4546.7</v>
      </c>
      <c r="Z13" s="31">
        <v>2900</v>
      </c>
      <c r="AA13" s="6">
        <v>2969.59</v>
      </c>
      <c r="AB13" s="6">
        <f t="shared" si="21"/>
        <v>102.3996551724138</v>
      </c>
      <c r="AC13" s="5">
        <f t="shared" si="22"/>
        <v>65.313084214925127</v>
      </c>
      <c r="AD13" s="31">
        <v>6200.2</v>
      </c>
      <c r="AE13" s="31">
        <v>3000</v>
      </c>
      <c r="AF13" s="6">
        <v>3820.35</v>
      </c>
      <c r="AG13" s="6">
        <f t="shared" si="23"/>
        <v>127.345</v>
      </c>
      <c r="AH13" s="5">
        <f t="shared" si="24"/>
        <v>61.616560756104647</v>
      </c>
      <c r="AI13" s="31">
        <v>914</v>
      </c>
      <c r="AJ13" s="31">
        <v>873</v>
      </c>
      <c r="AK13" s="6">
        <v>873.2</v>
      </c>
      <c r="AL13" s="6">
        <f t="shared" si="25"/>
        <v>100.02290950744559</v>
      </c>
      <c r="AM13" s="5">
        <f t="shared" si="26"/>
        <v>95.536105032822761</v>
      </c>
      <c r="AN13" s="7">
        <v>0</v>
      </c>
      <c r="AO13" s="7">
        <v>0</v>
      </c>
      <c r="AP13" s="6">
        <v>0</v>
      </c>
      <c r="AQ13" s="6" t="e">
        <f t="shared" si="27"/>
        <v>#DIV/0!</v>
      </c>
      <c r="AR13" s="5" t="e">
        <f t="shared" si="28"/>
        <v>#DIV/0!</v>
      </c>
      <c r="AS13" s="7">
        <v>0</v>
      </c>
      <c r="AT13" s="7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33407.4</v>
      </c>
      <c r="AZ13" s="5">
        <v>25055.599999999999</v>
      </c>
      <c r="BA13" s="5">
        <v>25055.599999999999</v>
      </c>
      <c r="BB13" s="8">
        <v>0</v>
      </c>
      <c r="BC13" s="8">
        <v>0</v>
      </c>
      <c r="BD13" s="8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6">
        <f t="shared" si="5"/>
        <v>1084</v>
      </c>
      <c r="BO13" s="6">
        <f t="shared" si="5"/>
        <v>705</v>
      </c>
      <c r="BP13" s="6">
        <f t="shared" si="6"/>
        <v>744.8</v>
      </c>
      <c r="BQ13" s="6">
        <f t="shared" si="29"/>
        <v>105.64539007092198</v>
      </c>
      <c r="BR13" s="5">
        <f t="shared" si="30"/>
        <v>68.708487084870839</v>
      </c>
      <c r="BS13" s="31">
        <v>909</v>
      </c>
      <c r="BT13" s="31">
        <v>530</v>
      </c>
      <c r="BU13" s="6">
        <v>569.79999999999995</v>
      </c>
      <c r="BV13" s="5">
        <v>175</v>
      </c>
      <c r="BW13" s="5">
        <v>175</v>
      </c>
      <c r="BX13" s="6">
        <v>175</v>
      </c>
      <c r="BY13" s="5">
        <v>0</v>
      </c>
      <c r="BZ13" s="5">
        <v>0</v>
      </c>
      <c r="CA13" s="5">
        <v>0</v>
      </c>
      <c r="CB13" s="31">
        <v>0</v>
      </c>
      <c r="CC13" s="31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31">
        <v>1440</v>
      </c>
      <c r="CO13" s="31">
        <v>680</v>
      </c>
      <c r="CP13" s="5">
        <v>347.15</v>
      </c>
      <c r="CQ13" s="5">
        <v>1440</v>
      </c>
      <c r="CR13" s="5">
        <v>680</v>
      </c>
      <c r="CS13" s="5">
        <v>337.15</v>
      </c>
      <c r="CT13" s="31">
        <v>0</v>
      </c>
      <c r="CU13" s="31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452</v>
      </c>
      <c r="DD13" s="5">
        <v>39</v>
      </c>
      <c r="DE13" s="5">
        <v>40</v>
      </c>
      <c r="DF13" s="5">
        <v>0</v>
      </c>
      <c r="DG13" s="6">
        <f t="shared" si="7"/>
        <v>48104.2</v>
      </c>
      <c r="DH13" s="6">
        <f t="shared" si="7"/>
        <v>33252.6</v>
      </c>
      <c r="DI13" s="6">
        <f t="shared" si="8"/>
        <v>33862.887999999999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9000</v>
      </c>
      <c r="DZ13" s="5">
        <v>9000</v>
      </c>
      <c r="EA13" s="5">
        <v>9000</v>
      </c>
      <c r="EB13" s="5">
        <v>0</v>
      </c>
      <c r="EC13" s="6">
        <f t="shared" si="9"/>
        <v>9000</v>
      </c>
      <c r="ED13" s="6">
        <f t="shared" si="31"/>
        <v>9000</v>
      </c>
      <c r="EE13" s="6">
        <f t="shared" si="10"/>
        <v>9000</v>
      </c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9" customFormat="1" ht="20.25" customHeight="1">
      <c r="A14" s="16">
        <v>5</v>
      </c>
      <c r="B14" s="34" t="s">
        <v>60</v>
      </c>
      <c r="C14" s="5">
        <v>0</v>
      </c>
      <c r="D14" s="33">
        <v>389.38850000000002</v>
      </c>
      <c r="E14" s="21">
        <f t="shared" si="11"/>
        <v>16939.900000000001</v>
      </c>
      <c r="F14" s="28">
        <f t="shared" si="12"/>
        <v>12873.499999999998</v>
      </c>
      <c r="G14" s="6">
        <f t="shared" si="0"/>
        <v>10523.369999999999</v>
      </c>
      <c r="H14" s="6">
        <f t="shared" si="13"/>
        <v>81.74443624499942</v>
      </c>
      <c r="I14" s="6">
        <f t="shared" si="14"/>
        <v>62.121795288047736</v>
      </c>
      <c r="J14" s="6">
        <f t="shared" si="1"/>
        <v>6981</v>
      </c>
      <c r="K14" s="6">
        <f t="shared" si="1"/>
        <v>5404.2999999999993</v>
      </c>
      <c r="L14" s="6">
        <f t="shared" si="2"/>
        <v>3054.1699999999996</v>
      </c>
      <c r="M14" s="6">
        <f t="shared" si="15"/>
        <v>56.513702052069647</v>
      </c>
      <c r="N14" s="6">
        <f t="shared" si="16"/>
        <v>43.749749319581717</v>
      </c>
      <c r="O14" s="6">
        <f t="shared" si="3"/>
        <v>2618.5</v>
      </c>
      <c r="P14" s="6">
        <f t="shared" si="3"/>
        <v>2030</v>
      </c>
      <c r="Q14" s="6">
        <f t="shared" si="4"/>
        <v>709.54200000000003</v>
      </c>
      <c r="R14" s="6">
        <f t="shared" si="17"/>
        <v>34.952807881773403</v>
      </c>
      <c r="S14" s="5">
        <f t="shared" si="18"/>
        <v>27.097269429062443</v>
      </c>
      <c r="T14" s="31">
        <v>409.4</v>
      </c>
      <c r="U14" s="31">
        <v>100</v>
      </c>
      <c r="V14" s="6">
        <v>0.14199999999999999</v>
      </c>
      <c r="W14" s="6">
        <f t="shared" si="19"/>
        <v>0.14199999999999999</v>
      </c>
      <c r="X14" s="5">
        <f t="shared" si="20"/>
        <v>3.4684904738641914E-2</v>
      </c>
      <c r="Y14" s="31">
        <v>3429.3</v>
      </c>
      <c r="Z14" s="31">
        <v>2674.4</v>
      </c>
      <c r="AA14" s="6">
        <v>2142.9699999999998</v>
      </c>
      <c r="AB14" s="6">
        <f t="shared" si="21"/>
        <v>80.129000897397546</v>
      </c>
      <c r="AC14" s="5">
        <f t="shared" si="22"/>
        <v>62.490012539002116</v>
      </c>
      <c r="AD14" s="31">
        <v>2209.1</v>
      </c>
      <c r="AE14" s="31">
        <v>1930</v>
      </c>
      <c r="AF14" s="6">
        <v>709.4</v>
      </c>
      <c r="AG14" s="6">
        <f t="shared" si="23"/>
        <v>36.756476683937819</v>
      </c>
      <c r="AH14" s="5">
        <f t="shared" si="24"/>
        <v>32.112625050925722</v>
      </c>
      <c r="AI14" s="31">
        <v>106</v>
      </c>
      <c r="AJ14" s="31">
        <v>79.5</v>
      </c>
      <c r="AK14" s="6">
        <v>100.4</v>
      </c>
      <c r="AL14" s="6">
        <f t="shared" si="25"/>
        <v>126.28930817610065</v>
      </c>
      <c r="AM14" s="5">
        <f t="shared" si="26"/>
        <v>94.716981132075475</v>
      </c>
      <c r="AN14" s="7">
        <v>0</v>
      </c>
      <c r="AO14" s="7">
        <v>0</v>
      </c>
      <c r="AP14" s="6">
        <v>0</v>
      </c>
      <c r="AQ14" s="6" t="e">
        <f t="shared" si="27"/>
        <v>#DIV/0!</v>
      </c>
      <c r="AR14" s="5" t="e">
        <f t="shared" si="28"/>
        <v>#DIV/0!</v>
      </c>
      <c r="AS14" s="7">
        <v>0</v>
      </c>
      <c r="AT14" s="7">
        <v>0</v>
      </c>
      <c r="AU14" s="5">
        <v>0</v>
      </c>
      <c r="AV14" s="5">
        <v>0</v>
      </c>
      <c r="AW14" s="5">
        <v>0</v>
      </c>
      <c r="AX14" s="5">
        <v>0</v>
      </c>
      <c r="AY14" s="5">
        <v>9958.9</v>
      </c>
      <c r="AZ14" s="5">
        <v>7469.2</v>
      </c>
      <c r="BA14" s="5">
        <v>7469.2</v>
      </c>
      <c r="BB14" s="8">
        <v>0</v>
      </c>
      <c r="BC14" s="8">
        <v>0</v>
      </c>
      <c r="BD14" s="8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6">
        <f t="shared" si="5"/>
        <v>297.2</v>
      </c>
      <c r="BO14" s="6">
        <f t="shared" si="5"/>
        <v>222.9</v>
      </c>
      <c r="BP14" s="6">
        <f t="shared" si="6"/>
        <v>101.258</v>
      </c>
      <c r="BQ14" s="6">
        <f t="shared" si="29"/>
        <v>45.427545984746523</v>
      </c>
      <c r="BR14" s="5">
        <f t="shared" si="30"/>
        <v>34.07065948855989</v>
      </c>
      <c r="BS14" s="31">
        <v>297.2</v>
      </c>
      <c r="BT14" s="31">
        <v>222.9</v>
      </c>
      <c r="BU14" s="6">
        <v>101.258</v>
      </c>
      <c r="BV14" s="6">
        <v>0</v>
      </c>
      <c r="BW14" s="6">
        <v>0</v>
      </c>
      <c r="BX14" s="6">
        <v>0</v>
      </c>
      <c r="BY14" s="5">
        <v>0</v>
      </c>
      <c r="BZ14" s="5">
        <v>0</v>
      </c>
      <c r="CA14" s="5">
        <v>0</v>
      </c>
      <c r="CB14" s="31">
        <v>0</v>
      </c>
      <c r="CC14" s="31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31">
        <v>530</v>
      </c>
      <c r="CO14" s="31">
        <v>397.5</v>
      </c>
      <c r="CP14" s="5">
        <v>0</v>
      </c>
      <c r="CQ14" s="5">
        <v>530</v>
      </c>
      <c r="CR14" s="5">
        <v>397.5</v>
      </c>
      <c r="CS14" s="5">
        <v>0</v>
      </c>
      <c r="CT14" s="31">
        <v>0</v>
      </c>
      <c r="CU14" s="31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6">
        <f t="shared" si="7"/>
        <v>16939.900000000001</v>
      </c>
      <c r="DH14" s="6">
        <f t="shared" si="7"/>
        <v>12873.499999999998</v>
      </c>
      <c r="DI14" s="6">
        <f t="shared" si="8"/>
        <v>10523.369999999999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6">
        <f t="shared" si="9"/>
        <v>0</v>
      </c>
      <c r="ED14" s="6">
        <f t="shared" si="31"/>
        <v>0</v>
      </c>
      <c r="EE14" s="6">
        <f t="shared" si="10"/>
        <v>0</v>
      </c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9" customFormat="1" ht="20.25" customHeight="1">
      <c r="A15" s="16">
        <v>6</v>
      </c>
      <c r="B15" s="34" t="s">
        <v>61</v>
      </c>
      <c r="C15" s="5">
        <v>3.3896000000000002</v>
      </c>
      <c r="D15" s="33">
        <v>1012.4965999999999</v>
      </c>
      <c r="E15" s="21">
        <f t="shared" si="11"/>
        <v>20675.8</v>
      </c>
      <c r="F15" s="28">
        <f t="shared" si="12"/>
        <v>14465.1</v>
      </c>
      <c r="G15" s="6">
        <f t="shared" si="0"/>
        <v>12083.4632</v>
      </c>
      <c r="H15" s="6">
        <f t="shared" si="13"/>
        <v>83.535289766403281</v>
      </c>
      <c r="I15" s="6">
        <f t="shared" si="14"/>
        <v>58.442542489287</v>
      </c>
      <c r="J15" s="6">
        <f t="shared" si="1"/>
        <v>9299.5</v>
      </c>
      <c r="K15" s="6">
        <f t="shared" si="1"/>
        <v>5932.9</v>
      </c>
      <c r="L15" s="6">
        <f t="shared" si="2"/>
        <v>3551.2631999999994</v>
      </c>
      <c r="M15" s="6">
        <f t="shared" si="15"/>
        <v>59.857122149370454</v>
      </c>
      <c r="N15" s="6">
        <f t="shared" si="16"/>
        <v>38.18767890746814</v>
      </c>
      <c r="O15" s="6">
        <f t="shared" si="3"/>
        <v>2351.1</v>
      </c>
      <c r="P15" s="6">
        <f t="shared" si="3"/>
        <v>1959.4</v>
      </c>
      <c r="Q15" s="6">
        <f t="shared" si="4"/>
        <v>1256.5639999999999</v>
      </c>
      <c r="R15" s="6">
        <f t="shared" si="17"/>
        <v>64.130039808104513</v>
      </c>
      <c r="S15" s="5">
        <f t="shared" si="18"/>
        <v>53.445791331717061</v>
      </c>
      <c r="T15" s="31">
        <v>101.1</v>
      </c>
      <c r="U15" s="31">
        <v>50</v>
      </c>
      <c r="V15" s="6">
        <v>0.45400000000000001</v>
      </c>
      <c r="W15" s="6">
        <f t="shared" si="19"/>
        <v>0.90799999999999992</v>
      </c>
      <c r="X15" s="5">
        <f t="shared" si="20"/>
        <v>0.44906033630069242</v>
      </c>
      <c r="Y15" s="31">
        <v>3327.4</v>
      </c>
      <c r="Z15" s="31">
        <v>1300</v>
      </c>
      <c r="AA15" s="6">
        <v>1596.1692</v>
      </c>
      <c r="AB15" s="6">
        <f t="shared" si="21"/>
        <v>122.78224615384616</v>
      </c>
      <c r="AC15" s="5">
        <f t="shared" si="22"/>
        <v>47.970463424896316</v>
      </c>
      <c r="AD15" s="31">
        <v>2250</v>
      </c>
      <c r="AE15" s="31">
        <v>1909.4</v>
      </c>
      <c r="AF15" s="6">
        <v>1256.1099999999999</v>
      </c>
      <c r="AG15" s="6">
        <f t="shared" si="23"/>
        <v>65.785587095422642</v>
      </c>
      <c r="AH15" s="5">
        <f t="shared" si="24"/>
        <v>55.827111111111108</v>
      </c>
      <c r="AI15" s="31">
        <v>602.5</v>
      </c>
      <c r="AJ15" s="31">
        <v>409.7</v>
      </c>
      <c r="AK15" s="6">
        <v>0</v>
      </c>
      <c r="AL15" s="6">
        <f t="shared" si="25"/>
        <v>0</v>
      </c>
      <c r="AM15" s="5">
        <f t="shared" si="26"/>
        <v>0</v>
      </c>
      <c r="AN15" s="7">
        <v>0</v>
      </c>
      <c r="AO15" s="7">
        <v>0</v>
      </c>
      <c r="AP15" s="6">
        <v>0</v>
      </c>
      <c r="AQ15" s="6" t="e">
        <f t="shared" si="27"/>
        <v>#DIV/0!</v>
      </c>
      <c r="AR15" s="5" t="e">
        <f t="shared" si="28"/>
        <v>#DIV/0!</v>
      </c>
      <c r="AS15" s="7">
        <v>0</v>
      </c>
      <c r="AT15" s="7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11376.3</v>
      </c>
      <c r="AZ15" s="5">
        <v>8532.2000000000007</v>
      </c>
      <c r="BA15" s="5">
        <v>8532.2000000000007</v>
      </c>
      <c r="BB15" s="8">
        <v>0</v>
      </c>
      <c r="BC15" s="8">
        <v>0</v>
      </c>
      <c r="BD15" s="8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6">
        <f t="shared" si="5"/>
        <v>2158.5</v>
      </c>
      <c r="BO15" s="6">
        <f t="shared" si="5"/>
        <v>1618.8</v>
      </c>
      <c r="BP15" s="6">
        <f t="shared" si="6"/>
        <v>522.83000000000004</v>
      </c>
      <c r="BQ15" s="6">
        <f t="shared" si="29"/>
        <v>32.297380775883369</v>
      </c>
      <c r="BR15" s="5">
        <f t="shared" si="30"/>
        <v>24.221913365763264</v>
      </c>
      <c r="BS15" s="31">
        <v>2158.5</v>
      </c>
      <c r="BT15" s="31">
        <v>1618.8</v>
      </c>
      <c r="BU15" s="6">
        <v>522.83000000000004</v>
      </c>
      <c r="BV15" s="6">
        <v>0</v>
      </c>
      <c r="BW15" s="6">
        <v>0</v>
      </c>
      <c r="BX15" s="6">
        <v>0</v>
      </c>
      <c r="BY15" s="5">
        <v>0</v>
      </c>
      <c r="BZ15" s="5">
        <v>0</v>
      </c>
      <c r="CA15" s="5">
        <v>0</v>
      </c>
      <c r="CB15" s="31">
        <v>0</v>
      </c>
      <c r="CC15" s="31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31">
        <v>860</v>
      </c>
      <c r="CO15" s="31">
        <v>645</v>
      </c>
      <c r="CP15" s="5">
        <v>175.7</v>
      </c>
      <c r="CQ15" s="5">
        <v>700</v>
      </c>
      <c r="CR15" s="5">
        <v>525</v>
      </c>
      <c r="CS15" s="5">
        <v>175.7</v>
      </c>
      <c r="CT15" s="31">
        <v>0</v>
      </c>
      <c r="CU15" s="31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6">
        <f t="shared" si="7"/>
        <v>20675.8</v>
      </c>
      <c r="DH15" s="6">
        <f t="shared" si="7"/>
        <v>14465.1</v>
      </c>
      <c r="DI15" s="6">
        <f t="shared" si="8"/>
        <v>12083.4632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6">
        <f t="shared" si="9"/>
        <v>0</v>
      </c>
      <c r="ED15" s="6">
        <f t="shared" si="31"/>
        <v>0</v>
      </c>
      <c r="EE15" s="6">
        <f t="shared" si="10"/>
        <v>0</v>
      </c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9" customFormat="1" ht="20.25" customHeight="1">
      <c r="A16" s="16">
        <v>7</v>
      </c>
      <c r="B16" s="34" t="s">
        <v>62</v>
      </c>
      <c r="C16" s="5">
        <v>13388.231299999999</v>
      </c>
      <c r="D16" s="33">
        <v>6483.4588000000003</v>
      </c>
      <c r="E16" s="21">
        <f t="shared" si="11"/>
        <v>17167.8</v>
      </c>
      <c r="F16" s="28">
        <f t="shared" si="12"/>
        <v>12316.4</v>
      </c>
      <c r="G16" s="6">
        <f t="shared" si="0"/>
        <v>11409.652</v>
      </c>
      <c r="H16" s="6">
        <f t="shared" si="13"/>
        <v>92.637881199051677</v>
      </c>
      <c r="I16" s="6">
        <f t="shared" si="14"/>
        <v>66.459604608627785</v>
      </c>
      <c r="J16" s="6">
        <f t="shared" si="1"/>
        <v>7176.2</v>
      </c>
      <c r="K16" s="6">
        <f t="shared" si="1"/>
        <v>4822.6000000000004</v>
      </c>
      <c r="L16" s="6">
        <f t="shared" si="2"/>
        <v>3915.8520000000003</v>
      </c>
      <c r="M16" s="6">
        <f t="shared" si="15"/>
        <v>81.197943018288882</v>
      </c>
      <c r="N16" s="6">
        <f t="shared" si="16"/>
        <v>54.567208271787301</v>
      </c>
      <c r="O16" s="6">
        <f t="shared" si="3"/>
        <v>1433.9</v>
      </c>
      <c r="P16" s="6">
        <f t="shared" si="3"/>
        <v>814</v>
      </c>
      <c r="Q16" s="6">
        <f t="shared" si="4"/>
        <v>427.202</v>
      </c>
      <c r="R16" s="6">
        <f t="shared" si="17"/>
        <v>52.481818181818184</v>
      </c>
      <c r="S16" s="5">
        <f t="shared" si="18"/>
        <v>29.793012064997558</v>
      </c>
      <c r="T16" s="31">
        <v>0</v>
      </c>
      <c r="U16" s="31">
        <v>0</v>
      </c>
      <c r="V16" s="6">
        <v>0.35199999999999998</v>
      </c>
      <c r="W16" s="6" t="e">
        <f t="shared" si="19"/>
        <v>#DIV/0!</v>
      </c>
      <c r="X16" s="5" t="e">
        <f t="shared" si="20"/>
        <v>#DIV/0!</v>
      </c>
      <c r="Y16" s="31">
        <v>2940</v>
      </c>
      <c r="Z16" s="31">
        <v>1910</v>
      </c>
      <c r="AA16" s="6">
        <v>1634.92</v>
      </c>
      <c r="AB16" s="6">
        <f t="shared" si="21"/>
        <v>85.597905759162302</v>
      </c>
      <c r="AC16" s="5">
        <f t="shared" si="22"/>
        <v>55.609523809523807</v>
      </c>
      <c r="AD16" s="31">
        <v>1433.9</v>
      </c>
      <c r="AE16" s="31">
        <v>814</v>
      </c>
      <c r="AF16" s="6">
        <v>426.85</v>
      </c>
      <c r="AG16" s="6">
        <f t="shared" si="23"/>
        <v>52.438574938574945</v>
      </c>
      <c r="AH16" s="5">
        <f t="shared" si="24"/>
        <v>29.768463630657649</v>
      </c>
      <c r="AI16" s="31">
        <v>128</v>
      </c>
      <c r="AJ16" s="31">
        <v>93</v>
      </c>
      <c r="AK16" s="6">
        <v>63</v>
      </c>
      <c r="AL16" s="6">
        <f t="shared" si="25"/>
        <v>67.741935483870961</v>
      </c>
      <c r="AM16" s="5">
        <f t="shared" si="26"/>
        <v>49.21875</v>
      </c>
      <c r="AN16" s="7">
        <v>0</v>
      </c>
      <c r="AO16" s="7">
        <v>0</v>
      </c>
      <c r="AP16" s="6">
        <v>0</v>
      </c>
      <c r="AQ16" s="6" t="e">
        <f t="shared" si="27"/>
        <v>#DIV/0!</v>
      </c>
      <c r="AR16" s="5" t="e">
        <f t="shared" si="28"/>
        <v>#DIV/0!</v>
      </c>
      <c r="AS16" s="7">
        <v>0</v>
      </c>
      <c r="AT16" s="7">
        <v>0</v>
      </c>
      <c r="AU16" s="5">
        <v>0</v>
      </c>
      <c r="AV16" s="5">
        <v>0</v>
      </c>
      <c r="AW16" s="5">
        <v>0</v>
      </c>
      <c r="AX16" s="5">
        <v>0</v>
      </c>
      <c r="AY16" s="5">
        <v>9991.6</v>
      </c>
      <c r="AZ16" s="5">
        <v>7493.8</v>
      </c>
      <c r="BA16" s="5">
        <v>7493.8</v>
      </c>
      <c r="BB16" s="8">
        <v>0</v>
      </c>
      <c r="BC16" s="8">
        <v>0</v>
      </c>
      <c r="BD16" s="8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6">
        <f t="shared" si="5"/>
        <v>2314.3000000000002</v>
      </c>
      <c r="BO16" s="6">
        <f t="shared" si="5"/>
        <v>1735.6</v>
      </c>
      <c r="BP16" s="6">
        <f t="shared" si="6"/>
        <v>1531.95</v>
      </c>
      <c r="BQ16" s="6">
        <f t="shared" si="29"/>
        <v>88.266305600368753</v>
      </c>
      <c r="BR16" s="5">
        <f t="shared" si="30"/>
        <v>66.194961759495314</v>
      </c>
      <c r="BS16" s="31">
        <v>0</v>
      </c>
      <c r="BT16" s="31">
        <v>0</v>
      </c>
      <c r="BU16" s="6">
        <v>132</v>
      </c>
      <c r="BV16" s="5">
        <v>2104.3000000000002</v>
      </c>
      <c r="BW16" s="5">
        <v>1578.1</v>
      </c>
      <c r="BX16" s="6">
        <v>1351.95</v>
      </c>
      <c r="BY16" s="5">
        <v>0</v>
      </c>
      <c r="BZ16" s="5">
        <v>0</v>
      </c>
      <c r="CA16" s="5">
        <v>0</v>
      </c>
      <c r="CB16" s="31">
        <v>210</v>
      </c>
      <c r="CC16" s="31">
        <v>157.5</v>
      </c>
      <c r="CD16" s="5">
        <v>48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31">
        <v>360</v>
      </c>
      <c r="CO16" s="31">
        <v>270</v>
      </c>
      <c r="CP16" s="5">
        <v>162.80000000000001</v>
      </c>
      <c r="CQ16" s="5">
        <v>300</v>
      </c>
      <c r="CR16" s="5">
        <v>225</v>
      </c>
      <c r="CS16" s="5">
        <v>157.80000000000001</v>
      </c>
      <c r="CT16" s="31">
        <v>0</v>
      </c>
      <c r="CU16" s="31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95.98</v>
      </c>
      <c r="DF16" s="5">
        <v>0</v>
      </c>
      <c r="DG16" s="6">
        <f t="shared" si="7"/>
        <v>17167.8</v>
      </c>
      <c r="DH16" s="6">
        <f t="shared" si="7"/>
        <v>12316.4</v>
      </c>
      <c r="DI16" s="6">
        <f t="shared" si="8"/>
        <v>11409.652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19">
        <v>0</v>
      </c>
      <c r="DZ16" s="19">
        <v>0</v>
      </c>
      <c r="EA16" s="5">
        <v>0</v>
      </c>
      <c r="EB16" s="5">
        <v>0</v>
      </c>
      <c r="EC16" s="6">
        <f t="shared" si="9"/>
        <v>0</v>
      </c>
      <c r="ED16" s="6">
        <f t="shared" si="31"/>
        <v>0</v>
      </c>
      <c r="EE16" s="6">
        <f t="shared" si="10"/>
        <v>0</v>
      </c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9" customFormat="1" ht="20.25" customHeight="1">
      <c r="A17" s="16">
        <v>8</v>
      </c>
      <c r="B17" s="34" t="s">
        <v>63</v>
      </c>
      <c r="C17" s="5">
        <v>50675.291799999999</v>
      </c>
      <c r="D17" s="33">
        <v>288630.44900000002</v>
      </c>
      <c r="E17" s="21">
        <f t="shared" si="11"/>
        <v>3642640.0999999996</v>
      </c>
      <c r="F17" s="28">
        <f t="shared" si="12"/>
        <v>2725669.8</v>
      </c>
      <c r="G17" s="6">
        <f t="shared" si="0"/>
        <v>2627997.9185999995</v>
      </c>
      <c r="H17" s="6">
        <f t="shared" si="13"/>
        <v>96.416591569529061</v>
      </c>
      <c r="I17" s="6">
        <f t="shared" si="14"/>
        <v>72.14541778640168</v>
      </c>
      <c r="J17" s="6">
        <f t="shared" si="1"/>
        <v>1398572.8</v>
      </c>
      <c r="K17" s="6">
        <f t="shared" si="1"/>
        <v>1040504.2999999999</v>
      </c>
      <c r="L17" s="6">
        <f t="shared" si="2"/>
        <v>952914.53859999997</v>
      </c>
      <c r="M17" s="6">
        <f t="shared" si="15"/>
        <v>91.581989483368787</v>
      </c>
      <c r="N17" s="6">
        <f t="shared" si="16"/>
        <v>68.134782729937257</v>
      </c>
      <c r="O17" s="6">
        <f t="shared" si="3"/>
        <v>569458.1</v>
      </c>
      <c r="P17" s="6">
        <f t="shared" si="3"/>
        <v>429785.4</v>
      </c>
      <c r="Q17" s="6">
        <f t="shared" si="4"/>
        <v>375168.87479999999</v>
      </c>
      <c r="R17" s="6">
        <f t="shared" si="17"/>
        <v>87.29214040309418</v>
      </c>
      <c r="S17" s="5">
        <f t="shared" si="18"/>
        <v>65.881734722888311</v>
      </c>
      <c r="T17" s="31">
        <v>98980.6</v>
      </c>
      <c r="U17" s="31">
        <v>73141.399999999994</v>
      </c>
      <c r="V17" s="6">
        <v>64092.614800000003</v>
      </c>
      <c r="W17" s="6">
        <f t="shared" si="19"/>
        <v>87.628367518259168</v>
      </c>
      <c r="X17" s="5">
        <f t="shared" si="20"/>
        <v>64.752703863181267</v>
      </c>
      <c r="Y17" s="31">
        <v>48661.700000000004</v>
      </c>
      <c r="Z17" s="31">
        <v>35993.800000000003</v>
      </c>
      <c r="AA17" s="6">
        <v>30672.571599999999</v>
      </c>
      <c r="AB17" s="6">
        <f t="shared" si="21"/>
        <v>85.21626391211818</v>
      </c>
      <c r="AC17" s="5">
        <f t="shared" si="22"/>
        <v>63.032264799626802</v>
      </c>
      <c r="AD17" s="31">
        <v>470477.5</v>
      </c>
      <c r="AE17" s="31">
        <v>356644</v>
      </c>
      <c r="AF17" s="6">
        <v>311076.26</v>
      </c>
      <c r="AG17" s="6">
        <f t="shared" si="23"/>
        <v>87.223186146409304</v>
      </c>
      <c r="AH17" s="5">
        <f t="shared" si="24"/>
        <v>66.11926393929572</v>
      </c>
      <c r="AI17" s="31">
        <v>98312.2</v>
      </c>
      <c r="AJ17" s="31">
        <v>71168.399999999994</v>
      </c>
      <c r="AK17" s="6">
        <v>62393.108800000002</v>
      </c>
      <c r="AL17" s="6">
        <f t="shared" si="25"/>
        <v>87.669680363756967</v>
      </c>
      <c r="AM17" s="5">
        <f t="shared" si="26"/>
        <v>63.464258555906596</v>
      </c>
      <c r="AN17" s="7">
        <v>32300</v>
      </c>
      <c r="AO17" s="7">
        <v>23820</v>
      </c>
      <c r="AP17" s="6">
        <v>33586</v>
      </c>
      <c r="AQ17" s="6">
        <f t="shared" si="27"/>
        <v>140.99916036943745</v>
      </c>
      <c r="AR17" s="5">
        <f t="shared" si="28"/>
        <v>103.98142414860681</v>
      </c>
      <c r="AS17" s="7">
        <v>0</v>
      </c>
      <c r="AT17" s="7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2149367.2999999998</v>
      </c>
      <c r="AZ17" s="5">
        <v>1612025.5</v>
      </c>
      <c r="BA17" s="5">
        <v>1612025.5</v>
      </c>
      <c r="BB17" s="8">
        <v>0</v>
      </c>
      <c r="BC17" s="8">
        <v>0</v>
      </c>
      <c r="BD17" s="8">
        <v>0</v>
      </c>
      <c r="BE17" s="5">
        <v>2810.3</v>
      </c>
      <c r="BF17" s="32">
        <v>2525.3000000000002</v>
      </c>
      <c r="BG17" s="5">
        <v>-185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6">
        <f t="shared" si="5"/>
        <v>151870.9</v>
      </c>
      <c r="BO17" s="6">
        <f t="shared" si="5"/>
        <v>112066</v>
      </c>
      <c r="BP17" s="6">
        <f t="shared" si="6"/>
        <v>91520.16399999999</v>
      </c>
      <c r="BQ17" s="6">
        <f t="shared" si="29"/>
        <v>81.666307354594608</v>
      </c>
      <c r="BR17" s="5">
        <f t="shared" si="30"/>
        <v>60.261817109136771</v>
      </c>
      <c r="BS17" s="31">
        <v>114552.4</v>
      </c>
      <c r="BT17" s="31">
        <v>84528.6</v>
      </c>
      <c r="BU17" s="6">
        <v>64088.953999999998</v>
      </c>
      <c r="BV17" s="6">
        <v>0</v>
      </c>
      <c r="BW17" s="6">
        <v>0</v>
      </c>
      <c r="BX17" s="6">
        <v>0</v>
      </c>
      <c r="BY17" s="5">
        <v>0</v>
      </c>
      <c r="BZ17" s="5">
        <v>0</v>
      </c>
      <c r="CA17" s="5">
        <v>0</v>
      </c>
      <c r="CB17" s="31">
        <v>37318.5</v>
      </c>
      <c r="CC17" s="31">
        <v>27537.4</v>
      </c>
      <c r="CD17" s="5">
        <v>27431.21</v>
      </c>
      <c r="CE17" s="5">
        <v>0</v>
      </c>
      <c r="CF17" s="5">
        <v>0</v>
      </c>
      <c r="CG17" s="5">
        <v>0</v>
      </c>
      <c r="CH17" s="5">
        <v>74889.7</v>
      </c>
      <c r="CI17" s="5">
        <v>53614.7</v>
      </c>
      <c r="CJ17" s="5">
        <v>51482.879999999997</v>
      </c>
      <c r="CK17" s="33">
        <v>10200</v>
      </c>
      <c r="CL17" s="33">
        <v>7500</v>
      </c>
      <c r="CM17" s="5">
        <v>5500</v>
      </c>
      <c r="CN17" s="31">
        <v>454809.89999999997</v>
      </c>
      <c r="CO17" s="31">
        <v>335849.8</v>
      </c>
      <c r="CP17" s="5">
        <v>320912.87040000001</v>
      </c>
      <c r="CQ17" s="5">
        <v>182178.7</v>
      </c>
      <c r="CR17" s="5">
        <v>134429.6</v>
      </c>
      <c r="CS17" s="5">
        <v>112748.9244</v>
      </c>
      <c r="CT17" s="31">
        <v>21160</v>
      </c>
      <c r="CU17" s="31">
        <v>15614</v>
      </c>
      <c r="CV17" s="5">
        <v>24789.385999999999</v>
      </c>
      <c r="CW17" s="5">
        <v>5300</v>
      </c>
      <c r="CX17" s="5">
        <v>3910.9</v>
      </c>
      <c r="CY17" s="5">
        <v>5334.9970000000003</v>
      </c>
      <c r="CZ17" s="5">
        <v>0</v>
      </c>
      <c r="DA17" s="5">
        <v>0</v>
      </c>
      <c r="DB17" s="5">
        <v>0</v>
      </c>
      <c r="DC17" s="5">
        <v>6500</v>
      </c>
      <c r="DD17" s="5">
        <v>4796</v>
      </c>
      <c r="DE17" s="5">
        <v>3036.5659999999998</v>
      </c>
      <c r="DF17" s="5">
        <v>0</v>
      </c>
      <c r="DG17" s="6">
        <f t="shared" si="7"/>
        <v>3625640.0999999996</v>
      </c>
      <c r="DH17" s="6">
        <f t="shared" si="7"/>
        <v>2708669.8</v>
      </c>
      <c r="DI17" s="6">
        <f t="shared" si="8"/>
        <v>2616237.9185999995</v>
      </c>
      <c r="DJ17" s="5">
        <v>0</v>
      </c>
      <c r="DK17" s="5">
        <v>0</v>
      </c>
      <c r="DL17" s="5">
        <v>11760</v>
      </c>
      <c r="DM17" s="5">
        <v>17000</v>
      </c>
      <c r="DN17" s="5">
        <v>17000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373950.8</v>
      </c>
      <c r="DZ17" s="5">
        <v>0</v>
      </c>
      <c r="EA17" s="5">
        <v>0</v>
      </c>
      <c r="EB17" s="5">
        <v>0</v>
      </c>
      <c r="EC17" s="6">
        <f t="shared" si="9"/>
        <v>390950.8</v>
      </c>
      <c r="ED17" s="6">
        <f t="shared" si="31"/>
        <v>17000</v>
      </c>
      <c r="EE17" s="6">
        <f t="shared" si="10"/>
        <v>11760</v>
      </c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9" customFormat="1" ht="20.25" customHeight="1">
      <c r="A18" s="16">
        <v>9</v>
      </c>
      <c r="B18" s="34" t="s">
        <v>64</v>
      </c>
      <c r="C18" s="5">
        <v>3990.8226</v>
      </c>
      <c r="D18" s="33">
        <v>9469.4235000000008</v>
      </c>
      <c r="E18" s="21">
        <f t="shared" si="11"/>
        <v>38978</v>
      </c>
      <c r="F18" s="28">
        <f t="shared" si="12"/>
        <v>27817.3</v>
      </c>
      <c r="G18" s="6">
        <f t="shared" si="0"/>
        <v>25763.293000000001</v>
      </c>
      <c r="H18" s="6">
        <f t="shared" si="13"/>
        <v>92.616080640464759</v>
      </c>
      <c r="I18" s="6">
        <f t="shared" si="14"/>
        <v>66.097011134486124</v>
      </c>
      <c r="J18" s="6">
        <f t="shared" si="1"/>
        <v>9113.0999999999985</v>
      </c>
      <c r="K18" s="6">
        <f t="shared" si="1"/>
        <v>5418.5999999999995</v>
      </c>
      <c r="L18" s="6">
        <f t="shared" si="2"/>
        <v>3364.5930000000003</v>
      </c>
      <c r="M18" s="6">
        <f t="shared" si="15"/>
        <v>62.093400509356677</v>
      </c>
      <c r="N18" s="6">
        <f t="shared" si="16"/>
        <v>36.920400302860727</v>
      </c>
      <c r="O18" s="6">
        <f t="shared" si="3"/>
        <v>4599.0999999999995</v>
      </c>
      <c r="P18" s="6">
        <f t="shared" si="3"/>
        <v>2200.6</v>
      </c>
      <c r="Q18" s="6">
        <f t="shared" si="4"/>
        <v>2180.558</v>
      </c>
      <c r="R18" s="6">
        <f t="shared" si="17"/>
        <v>99.089248386803604</v>
      </c>
      <c r="S18" s="5">
        <f t="shared" si="18"/>
        <v>47.412711182622694</v>
      </c>
      <c r="T18" s="31">
        <v>46.7</v>
      </c>
      <c r="U18" s="31">
        <v>0.6</v>
      </c>
      <c r="V18" s="6">
        <v>0.63400000000000001</v>
      </c>
      <c r="W18" s="6">
        <f t="shared" si="19"/>
        <v>105.66666666666666</v>
      </c>
      <c r="X18" s="5">
        <f t="shared" si="20"/>
        <v>1.3576017130620983</v>
      </c>
      <c r="Y18" s="31">
        <v>1669.6</v>
      </c>
      <c r="Z18" s="31">
        <v>1122.3</v>
      </c>
      <c r="AA18" s="6">
        <v>976.73500000000001</v>
      </c>
      <c r="AB18" s="6">
        <f t="shared" si="21"/>
        <v>87.029760313641631</v>
      </c>
      <c r="AC18" s="5">
        <f t="shared" si="22"/>
        <v>58.501137997125063</v>
      </c>
      <c r="AD18" s="31">
        <v>4552.3999999999996</v>
      </c>
      <c r="AE18" s="31">
        <v>2200</v>
      </c>
      <c r="AF18" s="6">
        <v>2179.924</v>
      </c>
      <c r="AG18" s="6">
        <f t="shared" si="23"/>
        <v>99.087454545454548</v>
      </c>
      <c r="AH18" s="5">
        <f t="shared" si="24"/>
        <v>47.88515947632019</v>
      </c>
      <c r="AI18" s="31">
        <v>46</v>
      </c>
      <c r="AJ18" s="31">
        <v>34.5</v>
      </c>
      <c r="AK18" s="6">
        <v>28.75</v>
      </c>
      <c r="AL18" s="6">
        <f t="shared" si="25"/>
        <v>83.333333333333343</v>
      </c>
      <c r="AM18" s="5">
        <f t="shared" si="26"/>
        <v>62.5</v>
      </c>
      <c r="AN18" s="7">
        <v>0</v>
      </c>
      <c r="AO18" s="7">
        <v>0</v>
      </c>
      <c r="AP18" s="6">
        <v>0</v>
      </c>
      <c r="AQ18" s="6" t="e">
        <f t="shared" si="27"/>
        <v>#DIV/0!</v>
      </c>
      <c r="AR18" s="5" t="e">
        <f t="shared" si="28"/>
        <v>#DIV/0!</v>
      </c>
      <c r="AS18" s="7">
        <v>0</v>
      </c>
      <c r="AT18" s="7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29864.9</v>
      </c>
      <c r="AZ18" s="5">
        <v>22398.7</v>
      </c>
      <c r="BA18" s="5">
        <v>22398.7</v>
      </c>
      <c r="BB18" s="8">
        <v>0</v>
      </c>
      <c r="BC18" s="8">
        <v>0</v>
      </c>
      <c r="BD18" s="8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6">
        <f t="shared" si="5"/>
        <v>548.4</v>
      </c>
      <c r="BO18" s="6">
        <f t="shared" si="5"/>
        <v>411.2</v>
      </c>
      <c r="BP18" s="6">
        <f t="shared" si="6"/>
        <v>131</v>
      </c>
      <c r="BQ18" s="6">
        <f t="shared" si="29"/>
        <v>31.8579766536965</v>
      </c>
      <c r="BR18" s="5">
        <f t="shared" si="30"/>
        <v>23.887673231218091</v>
      </c>
      <c r="BS18" s="31">
        <v>548.4</v>
      </c>
      <c r="BT18" s="31">
        <v>411.2</v>
      </c>
      <c r="BU18" s="6">
        <v>131</v>
      </c>
      <c r="BV18" s="6">
        <v>0</v>
      </c>
      <c r="BW18" s="6">
        <v>0</v>
      </c>
      <c r="BX18" s="6">
        <v>0</v>
      </c>
      <c r="BY18" s="5">
        <v>0</v>
      </c>
      <c r="BZ18" s="5">
        <v>0</v>
      </c>
      <c r="CA18" s="5">
        <v>0</v>
      </c>
      <c r="CB18" s="31">
        <v>0</v>
      </c>
      <c r="CC18" s="31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33">
        <v>450</v>
      </c>
      <c r="CL18" s="33">
        <v>300</v>
      </c>
      <c r="CM18" s="5">
        <v>0</v>
      </c>
      <c r="CN18" s="31">
        <v>1800</v>
      </c>
      <c r="CO18" s="31">
        <v>1350</v>
      </c>
      <c r="CP18" s="5">
        <v>47.55</v>
      </c>
      <c r="CQ18" s="5">
        <v>1800</v>
      </c>
      <c r="CR18" s="5">
        <v>1350</v>
      </c>
      <c r="CS18" s="5">
        <v>47.55</v>
      </c>
      <c r="CT18" s="31">
        <v>0</v>
      </c>
      <c r="CU18" s="31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6">
        <f t="shared" si="7"/>
        <v>38978</v>
      </c>
      <c r="DH18" s="6">
        <f t="shared" si="7"/>
        <v>27817.3</v>
      </c>
      <c r="DI18" s="6">
        <f t="shared" si="8"/>
        <v>25763.293000000001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6">
        <f t="shared" si="9"/>
        <v>0</v>
      </c>
      <c r="ED18" s="6">
        <f t="shared" si="31"/>
        <v>0</v>
      </c>
      <c r="EE18" s="6">
        <f t="shared" si="10"/>
        <v>0</v>
      </c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9" customFormat="1" ht="20.25" customHeight="1">
      <c r="A19" s="16">
        <v>10</v>
      </c>
      <c r="B19" s="34" t="s">
        <v>65</v>
      </c>
      <c r="C19" s="5">
        <v>13214.099</v>
      </c>
      <c r="D19" s="33">
        <v>61810.336199999998</v>
      </c>
      <c r="E19" s="21">
        <f t="shared" si="11"/>
        <v>487883.60000000009</v>
      </c>
      <c r="F19" s="28">
        <f t="shared" si="12"/>
        <v>367310.7</v>
      </c>
      <c r="G19" s="6">
        <f t="shared" si="0"/>
        <v>239305.72380000004</v>
      </c>
      <c r="H19" s="6">
        <f t="shared" si="13"/>
        <v>65.150763046107841</v>
      </c>
      <c r="I19" s="6">
        <f t="shared" si="14"/>
        <v>49.049757729097678</v>
      </c>
      <c r="J19" s="6">
        <f t="shared" si="1"/>
        <v>135179.69999999998</v>
      </c>
      <c r="K19" s="6">
        <f t="shared" si="1"/>
        <v>75032.700000000012</v>
      </c>
      <c r="L19" s="6">
        <f t="shared" si="2"/>
        <v>58027.7238</v>
      </c>
      <c r="M19" s="6">
        <f t="shared" si="15"/>
        <v>77.336579651272032</v>
      </c>
      <c r="N19" s="6">
        <f t="shared" si="16"/>
        <v>42.926359357211183</v>
      </c>
      <c r="O19" s="6">
        <f t="shared" si="3"/>
        <v>38225.000000000007</v>
      </c>
      <c r="P19" s="6">
        <f t="shared" si="3"/>
        <v>20950</v>
      </c>
      <c r="Q19" s="6">
        <f t="shared" si="4"/>
        <v>20772.09</v>
      </c>
      <c r="R19" s="6">
        <f t="shared" si="17"/>
        <v>99.150787589498819</v>
      </c>
      <c r="S19" s="5">
        <f t="shared" si="18"/>
        <v>54.341635055591873</v>
      </c>
      <c r="T19" s="31">
        <v>1576.8</v>
      </c>
      <c r="U19" s="31">
        <v>950</v>
      </c>
      <c r="V19" s="6">
        <v>1270.923</v>
      </c>
      <c r="W19" s="6">
        <f t="shared" si="19"/>
        <v>133.78136842105263</v>
      </c>
      <c r="X19" s="5">
        <f t="shared" si="20"/>
        <v>80.601407914764081</v>
      </c>
      <c r="Y19" s="31">
        <v>54188.299999999996</v>
      </c>
      <c r="Z19" s="31">
        <v>25788.1</v>
      </c>
      <c r="AA19" s="6">
        <v>19250.128799999999</v>
      </c>
      <c r="AB19" s="6">
        <f t="shared" si="21"/>
        <v>74.647332684455236</v>
      </c>
      <c r="AC19" s="5">
        <f t="shared" si="22"/>
        <v>35.524511379762792</v>
      </c>
      <c r="AD19" s="31">
        <v>36648.200000000004</v>
      </c>
      <c r="AE19" s="31">
        <v>20000</v>
      </c>
      <c r="AF19" s="6">
        <v>19501.167000000001</v>
      </c>
      <c r="AG19" s="6">
        <f t="shared" si="23"/>
        <v>97.505835000000005</v>
      </c>
      <c r="AH19" s="5">
        <f t="shared" si="24"/>
        <v>53.211800306699921</v>
      </c>
      <c r="AI19" s="31">
        <v>1288</v>
      </c>
      <c r="AJ19" s="31">
        <v>1288</v>
      </c>
      <c r="AK19" s="6">
        <v>2200.6</v>
      </c>
      <c r="AL19" s="6">
        <f t="shared" si="25"/>
        <v>170.85403726708074</v>
      </c>
      <c r="AM19" s="5">
        <f t="shared" si="26"/>
        <v>170.85403726708074</v>
      </c>
      <c r="AN19" s="7">
        <v>0</v>
      </c>
      <c r="AO19" s="7">
        <v>0</v>
      </c>
      <c r="AP19" s="6">
        <v>0</v>
      </c>
      <c r="AQ19" s="6" t="e">
        <f t="shared" si="27"/>
        <v>#DIV/0!</v>
      </c>
      <c r="AR19" s="5" t="e">
        <f t="shared" si="28"/>
        <v>#DIV/0!</v>
      </c>
      <c r="AS19" s="7">
        <v>0</v>
      </c>
      <c r="AT19" s="7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241703.9</v>
      </c>
      <c r="AZ19" s="5">
        <v>181278</v>
      </c>
      <c r="BA19" s="5">
        <v>181278</v>
      </c>
      <c r="BB19" s="8">
        <v>0</v>
      </c>
      <c r="BC19" s="8">
        <v>0</v>
      </c>
      <c r="BD19" s="8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6">
        <f t="shared" si="5"/>
        <v>26783.599999999999</v>
      </c>
      <c r="BO19" s="6">
        <f t="shared" si="5"/>
        <v>15000</v>
      </c>
      <c r="BP19" s="6">
        <f t="shared" si="6"/>
        <v>9112.9599999999991</v>
      </c>
      <c r="BQ19" s="6">
        <f t="shared" si="29"/>
        <v>60.753066666666669</v>
      </c>
      <c r="BR19" s="5">
        <f t="shared" si="30"/>
        <v>34.024402992876233</v>
      </c>
      <c r="BS19" s="31">
        <v>25613.399999999998</v>
      </c>
      <c r="BT19" s="31">
        <v>14000</v>
      </c>
      <c r="BU19" s="6">
        <v>7573.46</v>
      </c>
      <c r="BV19" s="5">
        <v>1170.2</v>
      </c>
      <c r="BW19" s="5">
        <v>1000</v>
      </c>
      <c r="BX19" s="6">
        <v>1539.5</v>
      </c>
      <c r="BY19" s="5">
        <v>0</v>
      </c>
      <c r="BZ19" s="5">
        <v>0</v>
      </c>
      <c r="CA19" s="5">
        <v>0</v>
      </c>
      <c r="CB19" s="31">
        <v>0</v>
      </c>
      <c r="CC19" s="31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31">
        <v>10114.200000000001</v>
      </c>
      <c r="CO19" s="31">
        <v>7426</v>
      </c>
      <c r="CP19" s="5">
        <v>3481.62</v>
      </c>
      <c r="CQ19" s="5">
        <v>8479.2000000000007</v>
      </c>
      <c r="CR19" s="5">
        <v>6199.8</v>
      </c>
      <c r="CS19" s="5">
        <v>1556.74</v>
      </c>
      <c r="CT19" s="31">
        <v>0</v>
      </c>
      <c r="CU19" s="31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4580.6000000000004</v>
      </c>
      <c r="DD19" s="5">
        <v>4580.6000000000004</v>
      </c>
      <c r="DE19" s="5">
        <v>3210.3249999999998</v>
      </c>
      <c r="DF19" s="5">
        <v>0</v>
      </c>
      <c r="DG19" s="6">
        <f t="shared" si="7"/>
        <v>376883.60000000003</v>
      </c>
      <c r="DH19" s="6">
        <f t="shared" si="7"/>
        <v>256310.7</v>
      </c>
      <c r="DI19" s="6">
        <f t="shared" si="8"/>
        <v>239305.72380000001</v>
      </c>
      <c r="DJ19" s="5">
        <v>0</v>
      </c>
      <c r="DK19" s="5">
        <v>0</v>
      </c>
      <c r="DL19" s="5">
        <v>0</v>
      </c>
      <c r="DM19" s="5">
        <v>111000</v>
      </c>
      <c r="DN19" s="5">
        <v>111000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42000</v>
      </c>
      <c r="DZ19" s="5">
        <v>42000</v>
      </c>
      <c r="EA19" s="5">
        <v>42000</v>
      </c>
      <c r="EB19" s="5">
        <v>0</v>
      </c>
      <c r="EC19" s="6">
        <f t="shared" si="9"/>
        <v>153000</v>
      </c>
      <c r="ED19" s="6">
        <f t="shared" si="31"/>
        <v>153000</v>
      </c>
      <c r="EE19" s="6">
        <f t="shared" si="10"/>
        <v>42000</v>
      </c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9" customFormat="1" ht="20.25" customHeight="1">
      <c r="A20" s="16">
        <v>11</v>
      </c>
      <c r="B20" s="34" t="s">
        <v>66</v>
      </c>
      <c r="C20" s="5">
        <v>14391.035099999999</v>
      </c>
      <c r="D20" s="33">
        <v>3505.9140000000002</v>
      </c>
      <c r="E20" s="21">
        <f t="shared" si="11"/>
        <v>35753.800000000003</v>
      </c>
      <c r="F20" s="28">
        <f t="shared" si="12"/>
        <v>24567.200000000001</v>
      </c>
      <c r="G20" s="6">
        <f t="shared" si="0"/>
        <v>22553.732000000004</v>
      </c>
      <c r="H20" s="6">
        <f t="shared" si="13"/>
        <v>91.804243055781711</v>
      </c>
      <c r="I20" s="6">
        <f t="shared" si="14"/>
        <v>63.080657160917163</v>
      </c>
      <c r="J20" s="6">
        <f t="shared" si="1"/>
        <v>12406.6</v>
      </c>
      <c r="K20" s="6">
        <f t="shared" si="1"/>
        <v>7056.8</v>
      </c>
      <c r="L20" s="6">
        <f t="shared" si="2"/>
        <v>5043.3320000000003</v>
      </c>
      <c r="M20" s="6">
        <f t="shared" si="15"/>
        <v>71.467690738011569</v>
      </c>
      <c r="N20" s="6">
        <f t="shared" si="16"/>
        <v>40.65039575709703</v>
      </c>
      <c r="O20" s="6">
        <f t="shared" si="3"/>
        <v>3280.6</v>
      </c>
      <c r="P20" s="6">
        <f t="shared" si="3"/>
        <v>1678.2</v>
      </c>
      <c r="Q20" s="6">
        <f t="shared" si="4"/>
        <v>1158.222</v>
      </c>
      <c r="R20" s="6">
        <f t="shared" si="17"/>
        <v>69.015731140507683</v>
      </c>
      <c r="S20" s="5">
        <f t="shared" si="18"/>
        <v>35.305188075352071</v>
      </c>
      <c r="T20" s="31">
        <v>1.4</v>
      </c>
      <c r="U20" s="31">
        <v>0</v>
      </c>
      <c r="V20" s="6">
        <v>0.27200000000000002</v>
      </c>
      <c r="W20" s="6" t="e">
        <f t="shared" si="19"/>
        <v>#DIV/0!</v>
      </c>
      <c r="X20" s="5">
        <f t="shared" si="20"/>
        <v>19.428571428571431</v>
      </c>
      <c r="Y20" s="31">
        <v>5722.1</v>
      </c>
      <c r="Z20" s="31">
        <v>2771.1</v>
      </c>
      <c r="AA20" s="6">
        <v>1855.6</v>
      </c>
      <c r="AB20" s="6">
        <f t="shared" si="21"/>
        <v>66.962578037602398</v>
      </c>
      <c r="AC20" s="5">
        <f t="shared" si="22"/>
        <v>32.428653815906742</v>
      </c>
      <c r="AD20" s="31">
        <v>3279.2</v>
      </c>
      <c r="AE20" s="31">
        <v>1678.2</v>
      </c>
      <c r="AF20" s="6">
        <v>1157.95</v>
      </c>
      <c r="AG20" s="6">
        <f t="shared" si="23"/>
        <v>68.999523298772488</v>
      </c>
      <c r="AH20" s="5">
        <f t="shared" si="24"/>
        <v>35.311966333252016</v>
      </c>
      <c r="AI20" s="31">
        <v>72.5</v>
      </c>
      <c r="AJ20" s="31">
        <v>37.5</v>
      </c>
      <c r="AK20" s="6">
        <v>37.5</v>
      </c>
      <c r="AL20" s="6">
        <f t="shared" si="25"/>
        <v>100</v>
      </c>
      <c r="AM20" s="5">
        <f t="shared" si="26"/>
        <v>51.724137931034484</v>
      </c>
      <c r="AN20" s="7">
        <v>0</v>
      </c>
      <c r="AO20" s="7">
        <v>0</v>
      </c>
      <c r="AP20" s="6">
        <v>0</v>
      </c>
      <c r="AQ20" s="6" t="e">
        <f t="shared" si="27"/>
        <v>#DIV/0!</v>
      </c>
      <c r="AR20" s="5" t="e">
        <f t="shared" si="28"/>
        <v>#DIV/0!</v>
      </c>
      <c r="AS20" s="7">
        <v>0</v>
      </c>
      <c r="AT20" s="7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23347.200000000001</v>
      </c>
      <c r="AZ20" s="5">
        <v>17510.400000000001</v>
      </c>
      <c r="BA20" s="5">
        <v>17510.400000000001</v>
      </c>
      <c r="BB20" s="8">
        <v>0</v>
      </c>
      <c r="BC20" s="8">
        <v>0</v>
      </c>
      <c r="BD20" s="8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6">
        <f t="shared" si="5"/>
        <v>1531.4</v>
      </c>
      <c r="BO20" s="6">
        <f t="shared" si="5"/>
        <v>1040</v>
      </c>
      <c r="BP20" s="6">
        <f t="shared" si="6"/>
        <v>513.4</v>
      </c>
      <c r="BQ20" s="6">
        <f t="shared" si="29"/>
        <v>49.365384615384613</v>
      </c>
      <c r="BR20" s="5">
        <f t="shared" si="30"/>
        <v>33.524879195507374</v>
      </c>
      <c r="BS20" s="31">
        <v>1451.4</v>
      </c>
      <c r="BT20" s="31">
        <v>1010</v>
      </c>
      <c r="BU20" s="6">
        <v>473.4</v>
      </c>
      <c r="BV20" s="6">
        <v>0</v>
      </c>
      <c r="BW20" s="6">
        <v>0</v>
      </c>
      <c r="BX20" s="6">
        <v>0</v>
      </c>
      <c r="BY20" s="5">
        <v>0</v>
      </c>
      <c r="BZ20" s="5">
        <v>0</v>
      </c>
      <c r="CA20" s="5">
        <v>0</v>
      </c>
      <c r="CB20" s="31">
        <v>80</v>
      </c>
      <c r="CC20" s="31">
        <v>30</v>
      </c>
      <c r="CD20" s="5">
        <v>40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31">
        <v>1800</v>
      </c>
      <c r="CO20" s="31">
        <v>1530</v>
      </c>
      <c r="CP20" s="5">
        <v>1357.8</v>
      </c>
      <c r="CQ20" s="5">
        <v>600</v>
      </c>
      <c r="CR20" s="5">
        <v>500</v>
      </c>
      <c r="CS20" s="5">
        <v>275.60000000000002</v>
      </c>
      <c r="CT20" s="31">
        <v>0</v>
      </c>
      <c r="CU20" s="31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120.81</v>
      </c>
      <c r="DF20" s="5">
        <v>0</v>
      </c>
      <c r="DG20" s="6">
        <f t="shared" si="7"/>
        <v>35753.800000000003</v>
      </c>
      <c r="DH20" s="6">
        <f t="shared" si="7"/>
        <v>24567.200000000001</v>
      </c>
      <c r="DI20" s="6">
        <f t="shared" si="8"/>
        <v>22553.732000000004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6">
        <f t="shared" si="9"/>
        <v>0</v>
      </c>
      <c r="ED20" s="6">
        <f t="shared" si="31"/>
        <v>0</v>
      </c>
      <c r="EE20" s="6">
        <f t="shared" si="10"/>
        <v>0</v>
      </c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9" customFormat="1" ht="20.25" customHeight="1">
      <c r="A21" s="16">
        <v>12</v>
      </c>
      <c r="B21" s="34" t="s">
        <v>67</v>
      </c>
      <c r="C21" s="5">
        <v>3954.7426999999998</v>
      </c>
      <c r="D21" s="33">
        <v>3132.1388000000002</v>
      </c>
      <c r="E21" s="21">
        <f t="shared" si="11"/>
        <v>27401.399999999998</v>
      </c>
      <c r="F21" s="28">
        <f t="shared" si="12"/>
        <v>20007.499999999996</v>
      </c>
      <c r="G21" s="6">
        <f t="shared" si="0"/>
        <v>18092.834999999999</v>
      </c>
      <c r="H21" s="6">
        <f t="shared" si="13"/>
        <v>90.430263651130844</v>
      </c>
      <c r="I21" s="6">
        <f t="shared" si="14"/>
        <v>66.028870787624001</v>
      </c>
      <c r="J21" s="6">
        <f t="shared" si="1"/>
        <v>8743.4999999999982</v>
      </c>
      <c r="K21" s="6">
        <f t="shared" si="1"/>
        <v>6014.1</v>
      </c>
      <c r="L21" s="6">
        <f t="shared" si="2"/>
        <v>4099.4349999999995</v>
      </c>
      <c r="M21" s="6">
        <f t="shared" si="15"/>
        <v>68.163731896709393</v>
      </c>
      <c r="N21" s="6">
        <f t="shared" si="16"/>
        <v>46.88551495396581</v>
      </c>
      <c r="O21" s="6">
        <f t="shared" si="3"/>
        <v>3302.9</v>
      </c>
      <c r="P21" s="6">
        <f t="shared" si="3"/>
        <v>1920</v>
      </c>
      <c r="Q21" s="6">
        <f t="shared" si="4"/>
        <v>1441.8520000000001</v>
      </c>
      <c r="R21" s="6">
        <f t="shared" si="17"/>
        <v>75.096458333333345</v>
      </c>
      <c r="S21" s="5">
        <f t="shared" si="18"/>
        <v>43.654122135093402</v>
      </c>
      <c r="T21" s="31">
        <v>227.1</v>
      </c>
      <c r="U21" s="31">
        <v>120</v>
      </c>
      <c r="V21" s="6">
        <v>366.21199999999999</v>
      </c>
      <c r="W21" s="6">
        <f t="shared" si="19"/>
        <v>305.17666666666668</v>
      </c>
      <c r="X21" s="5">
        <f t="shared" si="20"/>
        <v>161.25583443416997</v>
      </c>
      <c r="Y21" s="31">
        <v>2095</v>
      </c>
      <c r="Z21" s="31">
        <v>1600</v>
      </c>
      <c r="AA21" s="6">
        <v>1463.8530000000001</v>
      </c>
      <c r="AB21" s="6">
        <f t="shared" si="21"/>
        <v>91.490812500000004</v>
      </c>
      <c r="AC21" s="5">
        <f t="shared" si="22"/>
        <v>69.873651551312648</v>
      </c>
      <c r="AD21" s="31">
        <v>3075.8</v>
      </c>
      <c r="AE21" s="31">
        <v>1800</v>
      </c>
      <c r="AF21" s="6">
        <v>1075.6400000000001</v>
      </c>
      <c r="AG21" s="6">
        <f t="shared" si="23"/>
        <v>59.75777777777779</v>
      </c>
      <c r="AH21" s="5">
        <f t="shared" si="24"/>
        <v>34.97106443852006</v>
      </c>
      <c r="AI21" s="31">
        <v>281.7</v>
      </c>
      <c r="AJ21" s="31">
        <v>211.2</v>
      </c>
      <c r="AK21" s="6">
        <v>32.83</v>
      </c>
      <c r="AL21" s="6">
        <f t="shared" si="25"/>
        <v>15.544507575757576</v>
      </c>
      <c r="AM21" s="5">
        <f t="shared" si="26"/>
        <v>11.654242101526446</v>
      </c>
      <c r="AN21" s="7">
        <v>0</v>
      </c>
      <c r="AO21" s="7">
        <v>0</v>
      </c>
      <c r="AP21" s="6">
        <v>0</v>
      </c>
      <c r="AQ21" s="6" t="e">
        <f t="shared" si="27"/>
        <v>#DIV/0!</v>
      </c>
      <c r="AR21" s="5" t="e">
        <f t="shared" si="28"/>
        <v>#DIV/0!</v>
      </c>
      <c r="AS21" s="7">
        <v>0</v>
      </c>
      <c r="AT21" s="7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18657.900000000001</v>
      </c>
      <c r="AZ21" s="5">
        <v>13993.4</v>
      </c>
      <c r="BA21" s="5">
        <v>13993.4</v>
      </c>
      <c r="BB21" s="8">
        <v>0</v>
      </c>
      <c r="BC21" s="8">
        <v>0</v>
      </c>
      <c r="BD21" s="8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6">
        <f t="shared" si="5"/>
        <v>1347.1</v>
      </c>
      <c r="BO21" s="6">
        <f t="shared" si="5"/>
        <v>1010.3</v>
      </c>
      <c r="BP21" s="6">
        <f t="shared" si="6"/>
        <v>982.5</v>
      </c>
      <c r="BQ21" s="6">
        <f t="shared" si="29"/>
        <v>97.248342076610911</v>
      </c>
      <c r="BR21" s="5">
        <f t="shared" si="30"/>
        <v>72.934451785316611</v>
      </c>
      <c r="BS21" s="31">
        <v>1347.1</v>
      </c>
      <c r="BT21" s="31">
        <v>1010.3</v>
      </c>
      <c r="BU21" s="6">
        <v>702.5</v>
      </c>
      <c r="BV21" s="6">
        <v>0</v>
      </c>
      <c r="BW21" s="6">
        <v>0</v>
      </c>
      <c r="BX21" s="6">
        <v>280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31">
        <v>1716.8</v>
      </c>
      <c r="CO21" s="31">
        <v>1272.5999999999999</v>
      </c>
      <c r="CP21" s="5">
        <v>178.4</v>
      </c>
      <c r="CQ21" s="5">
        <v>1216.8</v>
      </c>
      <c r="CR21" s="5">
        <v>912.6</v>
      </c>
      <c r="CS21" s="5">
        <v>134.4</v>
      </c>
      <c r="CT21" s="31">
        <v>0</v>
      </c>
      <c r="CU21" s="31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6">
        <f t="shared" si="7"/>
        <v>27401.399999999998</v>
      </c>
      <c r="DH21" s="6">
        <f t="shared" si="7"/>
        <v>20007.499999999996</v>
      </c>
      <c r="DI21" s="6">
        <f t="shared" si="8"/>
        <v>18092.834999999999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6">
        <f t="shared" si="9"/>
        <v>0</v>
      </c>
      <c r="ED21" s="6">
        <f t="shared" si="31"/>
        <v>0</v>
      </c>
      <c r="EE21" s="6">
        <f t="shared" si="10"/>
        <v>0</v>
      </c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0" customFormat="1" ht="20.25" customHeight="1">
      <c r="A22" s="16">
        <v>13</v>
      </c>
      <c r="B22" s="34" t="s">
        <v>68</v>
      </c>
      <c r="C22" s="5">
        <v>17553.841700000001</v>
      </c>
      <c r="D22" s="33">
        <v>5896.4276</v>
      </c>
      <c r="E22" s="21">
        <f t="shared" si="11"/>
        <v>48923.199999999997</v>
      </c>
      <c r="F22" s="28">
        <f t="shared" si="12"/>
        <v>33117.699999999997</v>
      </c>
      <c r="G22" s="6">
        <f t="shared" si="0"/>
        <v>31671.004000000001</v>
      </c>
      <c r="H22" s="6">
        <f t="shared" si="13"/>
        <v>95.631653164319999</v>
      </c>
      <c r="I22" s="6">
        <f t="shared" si="14"/>
        <v>64.736166072538197</v>
      </c>
      <c r="J22" s="6">
        <f t="shared" si="1"/>
        <v>14814.3</v>
      </c>
      <c r="K22" s="6">
        <f t="shared" si="1"/>
        <v>7536</v>
      </c>
      <c r="L22" s="6">
        <f t="shared" si="2"/>
        <v>6089.3040000000001</v>
      </c>
      <c r="M22" s="6">
        <f t="shared" si="15"/>
        <v>80.80286624203822</v>
      </c>
      <c r="N22" s="6">
        <f t="shared" si="16"/>
        <v>41.104230372005432</v>
      </c>
      <c r="O22" s="6">
        <f t="shared" si="3"/>
        <v>7559.4000000000005</v>
      </c>
      <c r="P22" s="6">
        <f t="shared" si="3"/>
        <v>2930</v>
      </c>
      <c r="Q22" s="6">
        <f t="shared" si="4"/>
        <v>2548.2130000000002</v>
      </c>
      <c r="R22" s="6">
        <f t="shared" si="17"/>
        <v>86.969726962457344</v>
      </c>
      <c r="S22" s="5">
        <f t="shared" si="18"/>
        <v>33.709196497076491</v>
      </c>
      <c r="T22" s="31">
        <v>42.6</v>
      </c>
      <c r="U22" s="31">
        <v>30</v>
      </c>
      <c r="V22" s="6">
        <v>0.60799999999999998</v>
      </c>
      <c r="W22" s="6">
        <f t="shared" si="19"/>
        <v>2.0266666666666664</v>
      </c>
      <c r="X22" s="5">
        <f t="shared" si="20"/>
        <v>1.4272300469483568</v>
      </c>
      <c r="Y22" s="31">
        <v>3859.4</v>
      </c>
      <c r="Z22" s="31">
        <v>2100</v>
      </c>
      <c r="AA22" s="6">
        <v>2018.81</v>
      </c>
      <c r="AB22" s="6">
        <f t="shared" si="21"/>
        <v>96.133809523809518</v>
      </c>
      <c r="AC22" s="5">
        <f t="shared" si="22"/>
        <v>52.30890812043323</v>
      </c>
      <c r="AD22" s="31">
        <v>7516.8</v>
      </c>
      <c r="AE22" s="31">
        <v>2900</v>
      </c>
      <c r="AF22" s="6">
        <v>2547.605</v>
      </c>
      <c r="AG22" s="6">
        <f t="shared" si="23"/>
        <v>87.848448275862069</v>
      </c>
      <c r="AH22" s="5">
        <f t="shared" si="24"/>
        <v>33.892148254576412</v>
      </c>
      <c r="AI22" s="31">
        <v>48</v>
      </c>
      <c r="AJ22" s="31">
        <v>36</v>
      </c>
      <c r="AK22" s="6">
        <v>24</v>
      </c>
      <c r="AL22" s="6">
        <f t="shared" si="25"/>
        <v>66.666666666666657</v>
      </c>
      <c r="AM22" s="5">
        <f t="shared" si="26"/>
        <v>50</v>
      </c>
      <c r="AN22" s="7">
        <v>0</v>
      </c>
      <c r="AO22" s="7">
        <v>0</v>
      </c>
      <c r="AP22" s="6">
        <v>0</v>
      </c>
      <c r="AQ22" s="6" t="e">
        <f t="shared" si="27"/>
        <v>#DIV/0!</v>
      </c>
      <c r="AR22" s="5" t="e">
        <f t="shared" si="28"/>
        <v>#DIV/0!</v>
      </c>
      <c r="AS22" s="7">
        <v>0</v>
      </c>
      <c r="AT22" s="7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34108.9</v>
      </c>
      <c r="AZ22" s="5">
        <v>25581.7</v>
      </c>
      <c r="BA22" s="5">
        <v>25581.7</v>
      </c>
      <c r="BB22" s="8">
        <v>0</v>
      </c>
      <c r="BC22" s="8">
        <v>0</v>
      </c>
      <c r="BD22" s="8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6">
        <f t="shared" si="5"/>
        <v>292.5</v>
      </c>
      <c r="BO22" s="6">
        <f t="shared" si="5"/>
        <v>220</v>
      </c>
      <c r="BP22" s="6">
        <f t="shared" si="6"/>
        <v>217.5</v>
      </c>
      <c r="BQ22" s="6">
        <f t="shared" si="29"/>
        <v>98.86363636363636</v>
      </c>
      <c r="BR22" s="5">
        <f t="shared" si="30"/>
        <v>74.358974358974365</v>
      </c>
      <c r="BS22" s="31">
        <v>292.5</v>
      </c>
      <c r="BT22" s="31">
        <v>220</v>
      </c>
      <c r="BU22" s="6">
        <v>217.5</v>
      </c>
      <c r="BV22" s="6">
        <v>0</v>
      </c>
      <c r="BW22" s="6">
        <v>0</v>
      </c>
      <c r="BX22" s="6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31">
        <v>2855</v>
      </c>
      <c r="CO22" s="31">
        <v>2100</v>
      </c>
      <c r="CP22" s="5">
        <v>1242.556</v>
      </c>
      <c r="CQ22" s="5">
        <v>1200</v>
      </c>
      <c r="CR22" s="5">
        <v>900</v>
      </c>
      <c r="CS22" s="5">
        <v>273.15600000000001</v>
      </c>
      <c r="CT22" s="31">
        <v>0</v>
      </c>
      <c r="CU22" s="31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200</v>
      </c>
      <c r="DD22" s="5">
        <v>150</v>
      </c>
      <c r="DE22" s="5">
        <v>38.225000000000001</v>
      </c>
      <c r="DF22" s="5">
        <v>0</v>
      </c>
      <c r="DG22" s="6">
        <f t="shared" si="7"/>
        <v>48923.199999999997</v>
      </c>
      <c r="DH22" s="6">
        <f t="shared" si="7"/>
        <v>33117.699999999997</v>
      </c>
      <c r="DI22" s="6">
        <f t="shared" si="8"/>
        <v>31671.004000000001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6">
        <f t="shared" si="9"/>
        <v>0</v>
      </c>
      <c r="ED22" s="6">
        <f t="shared" si="31"/>
        <v>0</v>
      </c>
      <c r="EE22" s="6">
        <f t="shared" si="10"/>
        <v>0</v>
      </c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0" customFormat="1" ht="20.25" customHeight="1">
      <c r="A23" s="16">
        <v>14</v>
      </c>
      <c r="B23" s="35" t="s">
        <v>69</v>
      </c>
      <c r="C23" s="5">
        <v>17.1922</v>
      </c>
      <c r="D23" s="33">
        <v>2496.5736000000002</v>
      </c>
      <c r="E23" s="21">
        <f t="shared" si="11"/>
        <v>54019.799999999996</v>
      </c>
      <c r="F23" s="28">
        <f t="shared" si="12"/>
        <v>39447.699999999997</v>
      </c>
      <c r="G23" s="6">
        <f t="shared" si="0"/>
        <v>38279.201000000001</v>
      </c>
      <c r="H23" s="6">
        <f t="shared" si="13"/>
        <v>97.037852650471393</v>
      </c>
      <c r="I23" s="6">
        <f t="shared" si="14"/>
        <v>70.861426736122695</v>
      </c>
      <c r="J23" s="6">
        <f t="shared" si="1"/>
        <v>14728.2</v>
      </c>
      <c r="K23" s="6">
        <f t="shared" si="1"/>
        <v>9979</v>
      </c>
      <c r="L23" s="6">
        <f t="shared" si="2"/>
        <v>8810.5010000000002</v>
      </c>
      <c r="M23" s="6">
        <f t="shared" si="15"/>
        <v>88.290419881751674</v>
      </c>
      <c r="N23" s="6">
        <f t="shared" si="16"/>
        <v>59.820623022501053</v>
      </c>
      <c r="O23" s="6">
        <f t="shared" si="3"/>
        <v>5858.4</v>
      </c>
      <c r="P23" s="6">
        <f t="shared" si="3"/>
        <v>3080</v>
      </c>
      <c r="Q23" s="6">
        <f t="shared" si="4"/>
        <v>1861.9</v>
      </c>
      <c r="R23" s="6">
        <f t="shared" si="17"/>
        <v>60.451298701298704</v>
      </c>
      <c r="S23" s="5">
        <f t="shared" si="18"/>
        <v>31.781715144066641</v>
      </c>
      <c r="T23" s="31">
        <v>137.1</v>
      </c>
      <c r="U23" s="31">
        <v>80</v>
      </c>
      <c r="V23" s="6">
        <v>61.4</v>
      </c>
      <c r="W23" s="6">
        <f t="shared" si="19"/>
        <v>76.75</v>
      </c>
      <c r="X23" s="5">
        <f t="shared" si="20"/>
        <v>44.784828592268418</v>
      </c>
      <c r="Y23" s="31">
        <v>3403.6</v>
      </c>
      <c r="Z23" s="31">
        <v>2600</v>
      </c>
      <c r="AA23" s="6">
        <v>2462.5</v>
      </c>
      <c r="AB23" s="6">
        <f t="shared" si="21"/>
        <v>94.711538461538453</v>
      </c>
      <c r="AC23" s="5">
        <f t="shared" si="22"/>
        <v>72.34986484898343</v>
      </c>
      <c r="AD23" s="31">
        <v>5721.2999999999993</v>
      </c>
      <c r="AE23" s="31">
        <v>3000</v>
      </c>
      <c r="AF23" s="6">
        <v>1800.5</v>
      </c>
      <c r="AG23" s="6">
        <f t="shared" si="23"/>
        <v>60.016666666666666</v>
      </c>
      <c r="AH23" s="5">
        <f t="shared" si="24"/>
        <v>31.470120427175647</v>
      </c>
      <c r="AI23" s="31">
        <v>460</v>
      </c>
      <c r="AJ23" s="31">
        <v>392</v>
      </c>
      <c r="AK23" s="6">
        <v>274</v>
      </c>
      <c r="AL23" s="6">
        <f t="shared" si="25"/>
        <v>69.897959183673478</v>
      </c>
      <c r="AM23" s="5">
        <f t="shared" si="26"/>
        <v>59.565217391304351</v>
      </c>
      <c r="AN23" s="7">
        <v>0</v>
      </c>
      <c r="AO23" s="7">
        <v>0</v>
      </c>
      <c r="AP23" s="6">
        <v>0</v>
      </c>
      <c r="AQ23" s="6" t="e">
        <f t="shared" si="27"/>
        <v>#DIV/0!</v>
      </c>
      <c r="AR23" s="5" t="e">
        <f t="shared" si="28"/>
        <v>#DIV/0!</v>
      </c>
      <c r="AS23" s="7">
        <v>0</v>
      </c>
      <c r="AT23" s="7">
        <v>0</v>
      </c>
      <c r="AU23" s="5">
        <v>0</v>
      </c>
      <c r="AV23" s="5">
        <v>0</v>
      </c>
      <c r="AW23" s="5">
        <v>0</v>
      </c>
      <c r="AX23" s="5">
        <v>0</v>
      </c>
      <c r="AY23" s="5">
        <v>39291.599999999999</v>
      </c>
      <c r="AZ23" s="5">
        <v>29468.7</v>
      </c>
      <c r="BA23" s="5">
        <v>29468.7</v>
      </c>
      <c r="BB23" s="8">
        <v>0</v>
      </c>
      <c r="BC23" s="8">
        <v>0</v>
      </c>
      <c r="BD23" s="8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6">
        <f t="shared" si="5"/>
        <v>1196.2</v>
      </c>
      <c r="BO23" s="6">
        <f t="shared" si="5"/>
        <v>900</v>
      </c>
      <c r="BP23" s="6">
        <f t="shared" si="6"/>
        <v>1072.5</v>
      </c>
      <c r="BQ23" s="6">
        <f t="shared" si="29"/>
        <v>119.16666666666667</v>
      </c>
      <c r="BR23" s="5">
        <f t="shared" si="30"/>
        <v>89.658919913058014</v>
      </c>
      <c r="BS23" s="31">
        <v>1196.2</v>
      </c>
      <c r="BT23" s="31">
        <v>900</v>
      </c>
      <c r="BU23" s="6">
        <v>1072.5</v>
      </c>
      <c r="BV23" s="6">
        <v>0</v>
      </c>
      <c r="BW23" s="6">
        <v>0</v>
      </c>
      <c r="BX23" s="6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31">
        <v>3810</v>
      </c>
      <c r="CO23" s="31">
        <v>3007</v>
      </c>
      <c r="CP23" s="5">
        <v>3139.6010000000001</v>
      </c>
      <c r="CQ23" s="5">
        <v>1500</v>
      </c>
      <c r="CR23" s="5">
        <v>1100</v>
      </c>
      <c r="CS23" s="5">
        <v>776.952</v>
      </c>
      <c r="CT23" s="31">
        <v>0</v>
      </c>
      <c r="CU23" s="31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6">
        <f t="shared" si="7"/>
        <v>54019.799999999996</v>
      </c>
      <c r="DH23" s="6">
        <f t="shared" si="7"/>
        <v>39447.699999999997</v>
      </c>
      <c r="DI23" s="6">
        <f t="shared" si="8"/>
        <v>38279.201000000001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4299.8729999999996</v>
      </c>
      <c r="DZ23" s="5">
        <v>4299.8729999999996</v>
      </c>
      <c r="EA23" s="5">
        <v>4299.8729999999996</v>
      </c>
      <c r="EB23" s="5">
        <v>0</v>
      </c>
      <c r="EC23" s="6">
        <f t="shared" si="9"/>
        <v>4299.8729999999996</v>
      </c>
      <c r="ED23" s="6">
        <f t="shared" si="31"/>
        <v>4299.8729999999996</v>
      </c>
      <c r="EE23" s="6">
        <f t="shared" si="10"/>
        <v>4299.8729999999996</v>
      </c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0" customFormat="1" ht="20.25" customHeight="1">
      <c r="A24" s="16">
        <v>15</v>
      </c>
      <c r="B24" s="35" t="s">
        <v>70</v>
      </c>
      <c r="C24" s="5">
        <v>1368.1642999999999</v>
      </c>
      <c r="D24" s="33">
        <v>7118.8167000000003</v>
      </c>
      <c r="E24" s="21">
        <f t="shared" si="11"/>
        <v>46241.599999999991</v>
      </c>
      <c r="F24" s="28">
        <f t="shared" si="12"/>
        <v>32827.5</v>
      </c>
      <c r="G24" s="6">
        <f t="shared" si="0"/>
        <v>32978.850000000006</v>
      </c>
      <c r="H24" s="6">
        <f t="shared" si="13"/>
        <v>100.46104637879829</v>
      </c>
      <c r="I24" s="6">
        <f t="shared" si="14"/>
        <v>71.318574616795289</v>
      </c>
      <c r="J24" s="6">
        <f t="shared" si="1"/>
        <v>12119.4</v>
      </c>
      <c r="K24" s="6">
        <f t="shared" si="1"/>
        <v>7235.8</v>
      </c>
      <c r="L24" s="6">
        <f t="shared" si="2"/>
        <v>7387.15</v>
      </c>
      <c r="M24" s="6">
        <f t="shared" si="15"/>
        <v>102.09168302053678</v>
      </c>
      <c r="N24" s="6">
        <f t="shared" si="16"/>
        <v>60.953099988448265</v>
      </c>
      <c r="O24" s="6">
        <f t="shared" si="3"/>
        <v>5058.2</v>
      </c>
      <c r="P24" s="6">
        <f t="shared" si="3"/>
        <v>2305</v>
      </c>
      <c r="Q24" s="6">
        <f t="shared" si="4"/>
        <v>2339.0720000000001</v>
      </c>
      <c r="R24" s="6">
        <f t="shared" si="17"/>
        <v>101.47817787418656</v>
      </c>
      <c r="S24" s="5">
        <f t="shared" si="18"/>
        <v>46.243169506939232</v>
      </c>
      <c r="T24" s="31">
        <v>8.1999999999999993</v>
      </c>
      <c r="U24" s="31">
        <v>5</v>
      </c>
      <c r="V24" s="6">
        <v>8.6359999999999992</v>
      </c>
      <c r="W24" s="6">
        <f t="shared" si="19"/>
        <v>172.71999999999997</v>
      </c>
      <c r="X24" s="5">
        <f t="shared" si="20"/>
        <v>105.31707317073172</v>
      </c>
      <c r="Y24" s="31">
        <v>2900</v>
      </c>
      <c r="Z24" s="31">
        <v>1878.8</v>
      </c>
      <c r="AA24" s="6">
        <v>1929.9780000000001</v>
      </c>
      <c r="AB24" s="6">
        <f t="shared" si="21"/>
        <v>102.72397274856291</v>
      </c>
      <c r="AC24" s="5">
        <f t="shared" si="22"/>
        <v>66.55096551724138</v>
      </c>
      <c r="AD24" s="31">
        <v>5050</v>
      </c>
      <c r="AE24" s="31">
        <v>2300</v>
      </c>
      <c r="AF24" s="6">
        <v>2330.4360000000001</v>
      </c>
      <c r="AG24" s="6">
        <f t="shared" si="23"/>
        <v>101.32330434782611</v>
      </c>
      <c r="AH24" s="5">
        <f t="shared" si="24"/>
        <v>46.14724752475248</v>
      </c>
      <c r="AI24" s="31">
        <v>168</v>
      </c>
      <c r="AJ24" s="31">
        <v>126</v>
      </c>
      <c r="AK24" s="6">
        <v>131</v>
      </c>
      <c r="AL24" s="6">
        <f t="shared" si="25"/>
        <v>103.96825396825398</v>
      </c>
      <c r="AM24" s="5">
        <f t="shared" si="26"/>
        <v>77.976190476190482</v>
      </c>
      <c r="AN24" s="7">
        <v>0</v>
      </c>
      <c r="AO24" s="7">
        <v>0</v>
      </c>
      <c r="AP24" s="6">
        <v>0</v>
      </c>
      <c r="AQ24" s="6" t="e">
        <f t="shared" si="27"/>
        <v>#DIV/0!</v>
      </c>
      <c r="AR24" s="5" t="e">
        <f t="shared" si="28"/>
        <v>#DIV/0!</v>
      </c>
      <c r="AS24" s="7">
        <v>0</v>
      </c>
      <c r="AT24" s="7">
        <v>0</v>
      </c>
      <c r="AU24" s="5">
        <v>0</v>
      </c>
      <c r="AV24" s="5">
        <v>0</v>
      </c>
      <c r="AW24" s="5">
        <v>0</v>
      </c>
      <c r="AX24" s="5">
        <v>0</v>
      </c>
      <c r="AY24" s="5">
        <v>34122.199999999997</v>
      </c>
      <c r="AZ24" s="5">
        <v>25591.7</v>
      </c>
      <c r="BA24" s="5">
        <v>25591.7</v>
      </c>
      <c r="BB24" s="8">
        <v>0</v>
      </c>
      <c r="BC24" s="8">
        <v>0</v>
      </c>
      <c r="BD24" s="8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6">
        <f t="shared" si="5"/>
        <v>2733.2</v>
      </c>
      <c r="BO24" s="6">
        <f t="shared" si="5"/>
        <v>1981</v>
      </c>
      <c r="BP24" s="6">
        <f t="shared" si="6"/>
        <v>2083.1</v>
      </c>
      <c r="BQ24" s="6">
        <f t="shared" si="29"/>
        <v>105.15396264512873</v>
      </c>
      <c r="BR24" s="5">
        <f t="shared" si="30"/>
        <v>76.21469339967804</v>
      </c>
      <c r="BS24" s="31">
        <v>1235.7</v>
      </c>
      <c r="BT24" s="31">
        <v>900</v>
      </c>
      <c r="BU24" s="6">
        <v>1022.9</v>
      </c>
      <c r="BV24" s="5">
        <v>989.5</v>
      </c>
      <c r="BW24" s="5">
        <v>700</v>
      </c>
      <c r="BX24" s="6">
        <v>700.2</v>
      </c>
      <c r="BY24" s="5">
        <v>0</v>
      </c>
      <c r="BZ24" s="5">
        <v>0</v>
      </c>
      <c r="CA24" s="5">
        <v>0</v>
      </c>
      <c r="CB24" s="31">
        <v>508</v>
      </c>
      <c r="CC24" s="31">
        <v>381</v>
      </c>
      <c r="CD24" s="5">
        <v>360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31">
        <v>1260</v>
      </c>
      <c r="CO24" s="31">
        <v>945</v>
      </c>
      <c r="CP24" s="5">
        <v>904</v>
      </c>
      <c r="CQ24" s="5">
        <v>660</v>
      </c>
      <c r="CR24" s="5">
        <v>495</v>
      </c>
      <c r="CS24" s="5">
        <v>495</v>
      </c>
      <c r="CT24" s="31">
        <v>0</v>
      </c>
      <c r="CU24" s="31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6">
        <f t="shared" si="7"/>
        <v>46241.599999999991</v>
      </c>
      <c r="DH24" s="6">
        <f t="shared" si="7"/>
        <v>32827.5</v>
      </c>
      <c r="DI24" s="6">
        <f t="shared" si="8"/>
        <v>32978.850000000006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980</v>
      </c>
      <c r="DZ24" s="5">
        <v>980</v>
      </c>
      <c r="EA24" s="5">
        <v>980</v>
      </c>
      <c r="EB24" s="5">
        <v>0</v>
      </c>
      <c r="EC24" s="6">
        <f t="shared" si="9"/>
        <v>980</v>
      </c>
      <c r="ED24" s="6">
        <f t="shared" si="31"/>
        <v>980</v>
      </c>
      <c r="EE24" s="6">
        <f t="shared" si="10"/>
        <v>980</v>
      </c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0" customFormat="1" ht="20.25" customHeight="1">
      <c r="A25" s="16">
        <v>16</v>
      </c>
      <c r="B25" s="35" t="s">
        <v>71</v>
      </c>
      <c r="C25" s="5">
        <v>11289.3544</v>
      </c>
      <c r="D25" s="33">
        <v>23253.398300000001</v>
      </c>
      <c r="E25" s="21">
        <f t="shared" si="11"/>
        <v>545643.39999999991</v>
      </c>
      <c r="F25" s="28">
        <f t="shared" si="12"/>
        <v>403454.5</v>
      </c>
      <c r="G25" s="6">
        <f t="shared" si="0"/>
        <v>390145.50720000005</v>
      </c>
      <c r="H25" s="6">
        <f t="shared" si="13"/>
        <v>96.701240709918977</v>
      </c>
      <c r="I25" s="6">
        <f t="shared" si="14"/>
        <v>71.501919971908407</v>
      </c>
      <c r="J25" s="6">
        <f t="shared" si="1"/>
        <v>158640.20000000001</v>
      </c>
      <c r="K25" s="6">
        <f t="shared" si="1"/>
        <v>113202.1</v>
      </c>
      <c r="L25" s="6">
        <f t="shared" si="2"/>
        <v>100164.7788</v>
      </c>
      <c r="M25" s="6">
        <f t="shared" si="15"/>
        <v>88.483145454015428</v>
      </c>
      <c r="N25" s="6">
        <f t="shared" si="16"/>
        <v>63.139594377717621</v>
      </c>
      <c r="O25" s="6">
        <f t="shared" si="3"/>
        <v>66500</v>
      </c>
      <c r="P25" s="6">
        <f t="shared" si="3"/>
        <v>46000</v>
      </c>
      <c r="Q25" s="6">
        <f t="shared" si="4"/>
        <v>35818.414799999999</v>
      </c>
      <c r="R25" s="6">
        <f t="shared" si="17"/>
        <v>77.866119130434768</v>
      </c>
      <c r="S25" s="5">
        <f t="shared" si="18"/>
        <v>53.862277894736842</v>
      </c>
      <c r="T25" s="31">
        <v>10000</v>
      </c>
      <c r="U25" s="31">
        <v>7000</v>
      </c>
      <c r="V25" s="6">
        <v>3940.6088</v>
      </c>
      <c r="W25" s="6">
        <f t="shared" si="19"/>
        <v>56.294411428571436</v>
      </c>
      <c r="X25" s="5">
        <f t="shared" si="20"/>
        <v>39.406087999999997</v>
      </c>
      <c r="Y25" s="31">
        <v>3800</v>
      </c>
      <c r="Z25" s="31">
        <v>2700</v>
      </c>
      <c r="AA25" s="6">
        <v>2741.212</v>
      </c>
      <c r="AB25" s="6">
        <f t="shared" si="21"/>
        <v>101.52637037037037</v>
      </c>
      <c r="AC25" s="5">
        <f t="shared" si="22"/>
        <v>72.137157894736831</v>
      </c>
      <c r="AD25" s="31">
        <v>56500</v>
      </c>
      <c r="AE25" s="31">
        <v>39000</v>
      </c>
      <c r="AF25" s="6">
        <v>31877.806</v>
      </c>
      <c r="AG25" s="6">
        <f t="shared" si="23"/>
        <v>81.737964102564106</v>
      </c>
      <c r="AH25" s="5">
        <f t="shared" si="24"/>
        <v>56.420895575221245</v>
      </c>
      <c r="AI25" s="31">
        <v>12605.3</v>
      </c>
      <c r="AJ25" s="31">
        <v>10286.799999999999</v>
      </c>
      <c r="AK25" s="6">
        <v>10142.055</v>
      </c>
      <c r="AL25" s="6">
        <f t="shared" si="25"/>
        <v>98.592905471089182</v>
      </c>
      <c r="AM25" s="5">
        <f t="shared" si="26"/>
        <v>80.458656279501483</v>
      </c>
      <c r="AN25" s="7">
        <v>6800</v>
      </c>
      <c r="AO25" s="7">
        <v>5100</v>
      </c>
      <c r="AP25" s="6">
        <v>5729.8</v>
      </c>
      <c r="AQ25" s="6">
        <f t="shared" si="27"/>
        <v>112.34901960784313</v>
      </c>
      <c r="AR25" s="5">
        <f t="shared" si="28"/>
        <v>84.261764705882356</v>
      </c>
      <c r="AS25" s="7">
        <v>0</v>
      </c>
      <c r="AT25" s="7">
        <v>0</v>
      </c>
      <c r="AU25" s="5">
        <v>0</v>
      </c>
      <c r="AV25" s="5">
        <v>0</v>
      </c>
      <c r="AW25" s="5">
        <v>0</v>
      </c>
      <c r="AX25" s="5">
        <v>0</v>
      </c>
      <c r="AY25" s="5">
        <v>381649.1</v>
      </c>
      <c r="AZ25" s="5">
        <v>286236.90000000002</v>
      </c>
      <c r="BA25" s="5">
        <v>286236.90000000002</v>
      </c>
      <c r="BB25" s="8">
        <v>0</v>
      </c>
      <c r="BC25" s="8">
        <v>0</v>
      </c>
      <c r="BD25" s="8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6">
        <f t="shared" si="5"/>
        <v>5668.2999999999993</v>
      </c>
      <c r="BO25" s="6">
        <f t="shared" si="5"/>
        <v>4251</v>
      </c>
      <c r="BP25" s="6">
        <f t="shared" si="6"/>
        <v>4474.8519999999999</v>
      </c>
      <c r="BQ25" s="6">
        <f t="shared" si="29"/>
        <v>105.26586685485768</v>
      </c>
      <c r="BR25" s="5">
        <f t="shared" si="30"/>
        <v>78.945221671400603</v>
      </c>
      <c r="BS25" s="31">
        <v>2994.1</v>
      </c>
      <c r="BT25" s="31">
        <v>2245.5</v>
      </c>
      <c r="BU25" s="6">
        <v>2776.2919999999999</v>
      </c>
      <c r="BV25" s="6">
        <v>0</v>
      </c>
      <c r="BW25" s="6">
        <v>0</v>
      </c>
      <c r="BX25" s="6">
        <v>0</v>
      </c>
      <c r="BY25" s="5">
        <v>0</v>
      </c>
      <c r="BZ25" s="5">
        <v>0</v>
      </c>
      <c r="CA25" s="5">
        <v>0</v>
      </c>
      <c r="CB25" s="31">
        <v>2674.2</v>
      </c>
      <c r="CC25" s="31">
        <v>2005.5</v>
      </c>
      <c r="CD25" s="5">
        <v>1698.56</v>
      </c>
      <c r="CE25" s="5">
        <v>0</v>
      </c>
      <c r="CF25" s="5">
        <v>0</v>
      </c>
      <c r="CG25" s="5">
        <v>0</v>
      </c>
      <c r="CH25" s="5">
        <v>5354.1</v>
      </c>
      <c r="CI25" s="5">
        <v>4015.5</v>
      </c>
      <c r="CJ25" s="5">
        <v>3743.8283999999999</v>
      </c>
      <c r="CK25" s="5"/>
      <c r="CL25" s="5"/>
      <c r="CM25" s="5">
        <v>104</v>
      </c>
      <c r="CN25" s="31">
        <v>62766.6</v>
      </c>
      <c r="CO25" s="31">
        <v>44664.3</v>
      </c>
      <c r="CP25" s="5">
        <v>40904.445</v>
      </c>
      <c r="CQ25" s="5">
        <v>23152</v>
      </c>
      <c r="CR25" s="5">
        <v>17364</v>
      </c>
      <c r="CS25" s="5">
        <v>15046.638000000001</v>
      </c>
      <c r="CT25" s="31">
        <v>0</v>
      </c>
      <c r="CU25" s="31">
        <v>0</v>
      </c>
      <c r="CV25" s="5">
        <v>0</v>
      </c>
      <c r="CW25" s="5">
        <v>200</v>
      </c>
      <c r="CX25" s="5">
        <v>200</v>
      </c>
      <c r="CY25" s="5">
        <v>200</v>
      </c>
      <c r="CZ25" s="5">
        <v>0</v>
      </c>
      <c r="DA25" s="5">
        <v>0</v>
      </c>
      <c r="DB25" s="5">
        <v>0</v>
      </c>
      <c r="DC25" s="5">
        <v>300</v>
      </c>
      <c r="DD25" s="5">
        <v>0</v>
      </c>
      <c r="DE25" s="5">
        <v>50</v>
      </c>
      <c r="DF25" s="5">
        <v>0</v>
      </c>
      <c r="DG25" s="6">
        <f t="shared" si="7"/>
        <v>545643.39999999991</v>
      </c>
      <c r="DH25" s="6">
        <f t="shared" si="7"/>
        <v>403454.5</v>
      </c>
      <c r="DI25" s="6">
        <f t="shared" si="8"/>
        <v>390145.50720000005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3750</v>
      </c>
      <c r="DZ25" s="5">
        <v>3750</v>
      </c>
      <c r="EA25" s="5">
        <v>3750</v>
      </c>
      <c r="EB25" s="5">
        <v>0</v>
      </c>
      <c r="EC25" s="6">
        <f t="shared" si="9"/>
        <v>3750</v>
      </c>
      <c r="ED25" s="6">
        <f t="shared" si="31"/>
        <v>3750</v>
      </c>
      <c r="EE25" s="6">
        <f t="shared" si="10"/>
        <v>3750</v>
      </c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0" customFormat="1" ht="20.25" customHeight="1">
      <c r="A26" s="16">
        <v>17</v>
      </c>
      <c r="B26" s="35" t="s">
        <v>72</v>
      </c>
      <c r="C26" s="5">
        <v>2966.924</v>
      </c>
      <c r="D26" s="33">
        <v>1561.2114999999999</v>
      </c>
      <c r="E26" s="21">
        <f t="shared" si="11"/>
        <v>30918.5</v>
      </c>
      <c r="F26" s="28">
        <f t="shared" si="12"/>
        <v>21638.9</v>
      </c>
      <c r="G26" s="6">
        <f t="shared" si="0"/>
        <v>19056.138000000003</v>
      </c>
      <c r="H26" s="6">
        <f t="shared" si="13"/>
        <v>88.06426389511482</v>
      </c>
      <c r="I26" s="6">
        <f t="shared" si="14"/>
        <v>61.63344922942575</v>
      </c>
      <c r="J26" s="6">
        <f t="shared" si="1"/>
        <v>7970</v>
      </c>
      <c r="K26" s="6">
        <f t="shared" si="1"/>
        <v>4427.5</v>
      </c>
      <c r="L26" s="6">
        <f t="shared" si="2"/>
        <v>2754.7739999999999</v>
      </c>
      <c r="M26" s="6">
        <f t="shared" si="15"/>
        <v>62.219627329192541</v>
      </c>
      <c r="N26" s="6">
        <f t="shared" si="16"/>
        <v>34.564291091593475</v>
      </c>
      <c r="O26" s="6">
        <f t="shared" si="3"/>
        <v>3920</v>
      </c>
      <c r="P26" s="6">
        <f t="shared" si="3"/>
        <v>1940</v>
      </c>
      <c r="Q26" s="6">
        <f t="shared" si="4"/>
        <v>1388</v>
      </c>
      <c r="R26" s="6">
        <f t="shared" si="17"/>
        <v>71.546391752577321</v>
      </c>
      <c r="S26" s="5">
        <f t="shared" si="18"/>
        <v>35.408163265306122</v>
      </c>
      <c r="T26" s="31">
        <v>0</v>
      </c>
      <c r="U26" s="31">
        <v>0</v>
      </c>
      <c r="V26" s="6">
        <v>0</v>
      </c>
      <c r="W26" s="6" t="e">
        <f t="shared" si="19"/>
        <v>#DIV/0!</v>
      </c>
      <c r="X26" s="5" t="e">
        <f t="shared" si="20"/>
        <v>#DIV/0!</v>
      </c>
      <c r="Y26" s="31">
        <v>2600</v>
      </c>
      <c r="Z26" s="31">
        <v>1400</v>
      </c>
      <c r="AA26" s="6">
        <v>1041</v>
      </c>
      <c r="AB26" s="6">
        <f t="shared" si="21"/>
        <v>74.357142857142861</v>
      </c>
      <c r="AC26" s="5">
        <f t="shared" si="22"/>
        <v>40.03846153846154</v>
      </c>
      <c r="AD26" s="31">
        <v>3920</v>
      </c>
      <c r="AE26" s="31">
        <v>1940</v>
      </c>
      <c r="AF26" s="6">
        <v>1388</v>
      </c>
      <c r="AG26" s="6">
        <f t="shared" si="23"/>
        <v>71.546391752577321</v>
      </c>
      <c r="AH26" s="5">
        <f t="shared" si="24"/>
        <v>35.408163265306122</v>
      </c>
      <c r="AI26" s="31">
        <v>120</v>
      </c>
      <c r="AJ26" s="31">
        <v>90</v>
      </c>
      <c r="AK26" s="6">
        <v>0</v>
      </c>
      <c r="AL26" s="6">
        <f t="shared" si="25"/>
        <v>0</v>
      </c>
      <c r="AM26" s="5">
        <f t="shared" si="26"/>
        <v>0</v>
      </c>
      <c r="AN26" s="7">
        <v>0</v>
      </c>
      <c r="AO26" s="7">
        <v>0</v>
      </c>
      <c r="AP26" s="6">
        <v>0</v>
      </c>
      <c r="AQ26" s="6" t="e">
        <f t="shared" si="27"/>
        <v>#DIV/0!</v>
      </c>
      <c r="AR26" s="5" t="e">
        <f t="shared" si="28"/>
        <v>#DIV/0!</v>
      </c>
      <c r="AS26" s="7">
        <v>0</v>
      </c>
      <c r="AT26" s="7">
        <v>0</v>
      </c>
      <c r="AU26" s="5">
        <v>0</v>
      </c>
      <c r="AV26" s="5">
        <v>0</v>
      </c>
      <c r="AW26" s="5">
        <v>0</v>
      </c>
      <c r="AX26" s="5">
        <v>0</v>
      </c>
      <c r="AY26" s="5">
        <v>22948.5</v>
      </c>
      <c r="AZ26" s="5">
        <v>17211.400000000001</v>
      </c>
      <c r="BA26" s="5">
        <v>17211.400000000001</v>
      </c>
      <c r="BB26" s="8">
        <v>0</v>
      </c>
      <c r="BC26" s="8">
        <v>0</v>
      </c>
      <c r="BD26" s="8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6">
        <f t="shared" si="5"/>
        <v>680</v>
      </c>
      <c r="BO26" s="6">
        <f t="shared" si="5"/>
        <v>510</v>
      </c>
      <c r="BP26" s="6">
        <f t="shared" si="6"/>
        <v>86</v>
      </c>
      <c r="BQ26" s="6">
        <f t="shared" si="29"/>
        <v>16.862745098039216</v>
      </c>
      <c r="BR26" s="5">
        <f t="shared" si="30"/>
        <v>12.647058823529411</v>
      </c>
      <c r="BS26" s="31">
        <v>680</v>
      </c>
      <c r="BT26" s="31">
        <v>510</v>
      </c>
      <c r="BU26" s="6">
        <v>86</v>
      </c>
      <c r="BV26" s="6">
        <v>0</v>
      </c>
      <c r="BW26" s="6">
        <v>0</v>
      </c>
      <c r="BX26" s="6">
        <v>0</v>
      </c>
      <c r="BY26" s="5">
        <v>0</v>
      </c>
      <c r="BZ26" s="5">
        <v>0</v>
      </c>
      <c r="CA26" s="5">
        <v>0</v>
      </c>
      <c r="CB26" s="31">
        <v>0</v>
      </c>
      <c r="CC26" s="31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31">
        <v>650</v>
      </c>
      <c r="CO26" s="31">
        <v>487.5</v>
      </c>
      <c r="CP26" s="5">
        <v>239.774</v>
      </c>
      <c r="CQ26" s="5">
        <v>650</v>
      </c>
      <c r="CR26" s="5">
        <v>487.5</v>
      </c>
      <c r="CS26" s="5">
        <v>26</v>
      </c>
      <c r="CT26" s="31">
        <v>0</v>
      </c>
      <c r="CU26" s="31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-910.03599999999994</v>
      </c>
      <c r="DG26" s="6">
        <f t="shared" si="7"/>
        <v>30918.5</v>
      </c>
      <c r="DH26" s="6">
        <f t="shared" si="7"/>
        <v>21638.9</v>
      </c>
      <c r="DI26" s="6">
        <f t="shared" si="8"/>
        <v>19056.138000000003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6">
        <f t="shared" si="9"/>
        <v>0</v>
      </c>
      <c r="ED26" s="6">
        <f t="shared" si="31"/>
        <v>0</v>
      </c>
      <c r="EE26" s="6">
        <f t="shared" si="10"/>
        <v>0</v>
      </c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0" customFormat="1" ht="20.25" customHeight="1">
      <c r="A27" s="16">
        <v>18</v>
      </c>
      <c r="B27" s="35" t="s">
        <v>73</v>
      </c>
      <c r="C27" s="5">
        <v>2.1999999999999999E-2</v>
      </c>
      <c r="D27" s="33">
        <v>993.01499999999999</v>
      </c>
      <c r="E27" s="21">
        <f t="shared" si="11"/>
        <v>20174.5</v>
      </c>
      <c r="F27" s="28">
        <f t="shared" si="12"/>
        <v>14620</v>
      </c>
      <c r="G27" s="6">
        <f t="shared" si="0"/>
        <v>12729.150000000001</v>
      </c>
      <c r="H27" s="6">
        <f t="shared" si="13"/>
        <v>87.066689466484277</v>
      </c>
      <c r="I27" s="6">
        <f t="shared" si="14"/>
        <v>63.095243996133746</v>
      </c>
      <c r="J27" s="6">
        <f t="shared" si="1"/>
        <v>5815.6</v>
      </c>
      <c r="K27" s="6">
        <f t="shared" si="1"/>
        <v>3850.8</v>
      </c>
      <c r="L27" s="6">
        <f t="shared" si="2"/>
        <v>1959.95</v>
      </c>
      <c r="M27" s="6">
        <f t="shared" si="15"/>
        <v>50.897216162875246</v>
      </c>
      <c r="N27" s="6">
        <f t="shared" si="16"/>
        <v>33.701595708095468</v>
      </c>
      <c r="O27" s="6">
        <f t="shared" si="3"/>
        <v>3327.6</v>
      </c>
      <c r="P27" s="6">
        <f t="shared" si="3"/>
        <v>2200</v>
      </c>
      <c r="Q27" s="6">
        <f t="shared" si="4"/>
        <v>961.25</v>
      </c>
      <c r="R27" s="6">
        <f t="shared" si="17"/>
        <v>43.69318181818182</v>
      </c>
      <c r="S27" s="5">
        <f t="shared" si="18"/>
        <v>28.887185959850942</v>
      </c>
      <c r="T27" s="31">
        <v>0</v>
      </c>
      <c r="U27" s="31">
        <v>0</v>
      </c>
      <c r="V27" s="6">
        <v>0</v>
      </c>
      <c r="W27" s="6" t="e">
        <f t="shared" si="19"/>
        <v>#DIV/0!</v>
      </c>
      <c r="X27" s="5" t="e">
        <f t="shared" si="20"/>
        <v>#DIV/0!</v>
      </c>
      <c r="Y27" s="31">
        <v>1565.5</v>
      </c>
      <c r="Z27" s="31">
        <v>957.8</v>
      </c>
      <c r="AA27" s="6">
        <v>774.5</v>
      </c>
      <c r="AB27" s="6">
        <f t="shared" si="21"/>
        <v>80.862392983921495</v>
      </c>
      <c r="AC27" s="5">
        <f t="shared" si="22"/>
        <v>49.473011817310763</v>
      </c>
      <c r="AD27" s="31">
        <v>3327.6</v>
      </c>
      <c r="AE27" s="31">
        <v>2200</v>
      </c>
      <c r="AF27" s="6">
        <v>961.25</v>
      </c>
      <c r="AG27" s="6">
        <f t="shared" si="23"/>
        <v>43.69318181818182</v>
      </c>
      <c r="AH27" s="5">
        <f t="shared" si="24"/>
        <v>28.887185959850942</v>
      </c>
      <c r="AI27" s="31">
        <v>24</v>
      </c>
      <c r="AJ27" s="31">
        <v>18</v>
      </c>
      <c r="AK27" s="6">
        <v>6</v>
      </c>
      <c r="AL27" s="6">
        <f t="shared" si="25"/>
        <v>33.333333333333329</v>
      </c>
      <c r="AM27" s="5">
        <f t="shared" si="26"/>
        <v>25</v>
      </c>
      <c r="AN27" s="7">
        <v>0</v>
      </c>
      <c r="AO27" s="7">
        <v>0</v>
      </c>
      <c r="AP27" s="6">
        <v>0</v>
      </c>
      <c r="AQ27" s="6" t="e">
        <f t="shared" si="27"/>
        <v>#DIV/0!</v>
      </c>
      <c r="AR27" s="5" t="e">
        <f t="shared" si="28"/>
        <v>#DIV/0!</v>
      </c>
      <c r="AS27" s="7">
        <v>0</v>
      </c>
      <c r="AT27" s="7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14358.9</v>
      </c>
      <c r="AZ27" s="5">
        <v>10769.2</v>
      </c>
      <c r="BA27" s="5">
        <v>10769.2</v>
      </c>
      <c r="BB27" s="8">
        <v>0</v>
      </c>
      <c r="BC27" s="8">
        <v>0</v>
      </c>
      <c r="BD27" s="8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6">
        <f t="shared" si="5"/>
        <v>238.5</v>
      </c>
      <c r="BO27" s="6">
        <f t="shared" si="5"/>
        <v>180</v>
      </c>
      <c r="BP27" s="6">
        <f t="shared" si="6"/>
        <v>155.44999999999999</v>
      </c>
      <c r="BQ27" s="6">
        <f t="shared" si="29"/>
        <v>86.3611111111111</v>
      </c>
      <c r="BR27" s="5">
        <f t="shared" si="30"/>
        <v>65.178197064989519</v>
      </c>
      <c r="BS27" s="31">
        <v>238.5</v>
      </c>
      <c r="BT27" s="31">
        <v>180</v>
      </c>
      <c r="BU27" s="6">
        <v>155.44999999999999</v>
      </c>
      <c r="BV27" s="6">
        <v>0</v>
      </c>
      <c r="BW27" s="6">
        <v>0</v>
      </c>
      <c r="BX27" s="6">
        <v>0</v>
      </c>
      <c r="BY27" s="5">
        <v>0</v>
      </c>
      <c r="BZ27" s="5">
        <v>0</v>
      </c>
      <c r="CA27" s="5">
        <v>0</v>
      </c>
      <c r="CB27" s="31">
        <v>0</v>
      </c>
      <c r="CC27" s="31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31">
        <v>660</v>
      </c>
      <c r="CO27" s="31">
        <v>495</v>
      </c>
      <c r="CP27" s="5">
        <v>62.75</v>
      </c>
      <c r="CQ27" s="5">
        <v>660</v>
      </c>
      <c r="CR27" s="5">
        <v>495</v>
      </c>
      <c r="CS27" s="5">
        <v>52.75</v>
      </c>
      <c r="CT27" s="31">
        <v>0</v>
      </c>
      <c r="CU27" s="31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6">
        <f t="shared" si="7"/>
        <v>20174.5</v>
      </c>
      <c r="DH27" s="6">
        <f t="shared" si="7"/>
        <v>14620</v>
      </c>
      <c r="DI27" s="6">
        <f t="shared" si="8"/>
        <v>12729.150000000001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6">
        <f t="shared" si="9"/>
        <v>0</v>
      </c>
      <c r="ED27" s="6">
        <f t="shared" si="31"/>
        <v>0</v>
      </c>
      <c r="EE27" s="6">
        <f t="shared" si="10"/>
        <v>0</v>
      </c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0" customFormat="1" ht="20.25" customHeight="1">
      <c r="A28" s="16">
        <v>19</v>
      </c>
      <c r="B28" s="35" t="s">
        <v>74</v>
      </c>
      <c r="C28" s="5">
        <v>190.005</v>
      </c>
      <c r="D28" s="33">
        <v>928.77750000000003</v>
      </c>
      <c r="E28" s="21">
        <f t="shared" si="11"/>
        <v>39237.599999999999</v>
      </c>
      <c r="F28" s="28">
        <f t="shared" si="12"/>
        <v>28101.5</v>
      </c>
      <c r="G28" s="6">
        <f t="shared" si="0"/>
        <v>27249.631999999998</v>
      </c>
      <c r="H28" s="6">
        <f t="shared" si="13"/>
        <v>96.968603099478671</v>
      </c>
      <c r="I28" s="6">
        <f t="shared" si="14"/>
        <v>69.447754194955863</v>
      </c>
      <c r="J28" s="6">
        <f t="shared" si="1"/>
        <v>9292.9</v>
      </c>
      <c r="K28" s="6">
        <f t="shared" si="1"/>
        <v>5643</v>
      </c>
      <c r="L28" s="6">
        <f t="shared" si="2"/>
        <v>4791.1319999999996</v>
      </c>
      <c r="M28" s="6">
        <f t="shared" si="15"/>
        <v>84.903987240829338</v>
      </c>
      <c r="N28" s="6">
        <f t="shared" si="16"/>
        <v>51.556909038082836</v>
      </c>
      <c r="O28" s="6">
        <f t="shared" si="3"/>
        <v>3326</v>
      </c>
      <c r="P28" s="6">
        <f t="shared" si="3"/>
        <v>1626</v>
      </c>
      <c r="Q28" s="6">
        <f t="shared" si="4"/>
        <v>1360.12</v>
      </c>
      <c r="R28" s="6">
        <f t="shared" si="17"/>
        <v>83.648216482164813</v>
      </c>
      <c r="S28" s="5">
        <f t="shared" si="18"/>
        <v>40.893565844858685</v>
      </c>
      <c r="T28" s="31">
        <v>26</v>
      </c>
      <c r="U28" s="31">
        <v>26</v>
      </c>
      <c r="V28" s="6">
        <v>0</v>
      </c>
      <c r="W28" s="6">
        <f t="shared" si="19"/>
        <v>0</v>
      </c>
      <c r="X28" s="5">
        <f t="shared" si="20"/>
        <v>0</v>
      </c>
      <c r="Y28" s="31">
        <v>2050</v>
      </c>
      <c r="Z28" s="31">
        <v>1300</v>
      </c>
      <c r="AA28" s="6">
        <v>1108.856</v>
      </c>
      <c r="AB28" s="6">
        <f t="shared" si="21"/>
        <v>85.296615384615379</v>
      </c>
      <c r="AC28" s="5">
        <f t="shared" si="22"/>
        <v>54.090536585365854</v>
      </c>
      <c r="AD28" s="31">
        <v>3300</v>
      </c>
      <c r="AE28" s="31">
        <v>1600</v>
      </c>
      <c r="AF28" s="6">
        <v>1360.12</v>
      </c>
      <c r="AG28" s="6">
        <f t="shared" si="23"/>
        <v>85.007499999999993</v>
      </c>
      <c r="AH28" s="5">
        <f t="shared" si="24"/>
        <v>41.215757575757571</v>
      </c>
      <c r="AI28" s="31">
        <v>64</v>
      </c>
      <c r="AJ28" s="31">
        <v>54</v>
      </c>
      <c r="AK28" s="6">
        <v>52</v>
      </c>
      <c r="AL28" s="6">
        <f t="shared" si="25"/>
        <v>96.296296296296291</v>
      </c>
      <c r="AM28" s="5">
        <f t="shared" si="26"/>
        <v>81.25</v>
      </c>
      <c r="AN28" s="7">
        <v>0</v>
      </c>
      <c r="AO28" s="7">
        <v>0</v>
      </c>
      <c r="AP28" s="6">
        <v>0</v>
      </c>
      <c r="AQ28" s="6" t="e">
        <f t="shared" si="27"/>
        <v>#DIV/0!</v>
      </c>
      <c r="AR28" s="5" t="e">
        <f t="shared" si="28"/>
        <v>#DIV/0!</v>
      </c>
      <c r="AS28" s="7">
        <v>0</v>
      </c>
      <c r="AT28" s="7">
        <v>0</v>
      </c>
      <c r="AU28" s="5">
        <v>0</v>
      </c>
      <c r="AV28" s="5">
        <v>0</v>
      </c>
      <c r="AW28" s="5">
        <v>0</v>
      </c>
      <c r="AX28" s="5">
        <v>0</v>
      </c>
      <c r="AY28" s="5">
        <v>29944.7</v>
      </c>
      <c r="AZ28" s="5">
        <v>22458.5</v>
      </c>
      <c r="BA28" s="5">
        <v>22458.5</v>
      </c>
      <c r="BB28" s="8">
        <v>0</v>
      </c>
      <c r="BC28" s="8">
        <v>0</v>
      </c>
      <c r="BD28" s="8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6">
        <f t="shared" si="5"/>
        <v>2089.9</v>
      </c>
      <c r="BO28" s="6">
        <f t="shared" si="5"/>
        <v>1450</v>
      </c>
      <c r="BP28" s="6">
        <f t="shared" si="6"/>
        <v>1058.2</v>
      </c>
      <c r="BQ28" s="6">
        <f t="shared" si="29"/>
        <v>72.979310344827582</v>
      </c>
      <c r="BR28" s="5">
        <f t="shared" si="30"/>
        <v>50.634001626872092</v>
      </c>
      <c r="BS28" s="31">
        <v>1189.9000000000001</v>
      </c>
      <c r="BT28" s="31">
        <v>800</v>
      </c>
      <c r="BU28" s="6">
        <v>501</v>
      </c>
      <c r="BV28" s="5">
        <v>800</v>
      </c>
      <c r="BW28" s="5">
        <v>570</v>
      </c>
      <c r="BX28" s="6">
        <v>547.20000000000005</v>
      </c>
      <c r="BY28" s="5">
        <v>0</v>
      </c>
      <c r="BZ28" s="5">
        <v>0</v>
      </c>
      <c r="CA28" s="5">
        <v>0</v>
      </c>
      <c r="CB28" s="31">
        <v>100</v>
      </c>
      <c r="CC28" s="31">
        <v>80</v>
      </c>
      <c r="CD28" s="5">
        <v>10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31">
        <v>1763</v>
      </c>
      <c r="CO28" s="31">
        <v>1213</v>
      </c>
      <c r="CP28" s="5">
        <v>1211.9559999999999</v>
      </c>
      <c r="CQ28" s="5">
        <v>1363</v>
      </c>
      <c r="CR28" s="5">
        <v>863</v>
      </c>
      <c r="CS28" s="5">
        <v>734.95600000000002</v>
      </c>
      <c r="CT28" s="31">
        <v>0</v>
      </c>
      <c r="CU28" s="31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6">
        <f t="shared" si="7"/>
        <v>39237.599999999999</v>
      </c>
      <c r="DH28" s="6">
        <f t="shared" si="7"/>
        <v>28101.5</v>
      </c>
      <c r="DI28" s="6">
        <f t="shared" si="8"/>
        <v>27249.631999999998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0</v>
      </c>
      <c r="DY28" s="5">
        <v>859</v>
      </c>
      <c r="DZ28" s="5">
        <v>859</v>
      </c>
      <c r="EA28" s="5">
        <v>859</v>
      </c>
      <c r="EB28" s="5">
        <v>0</v>
      </c>
      <c r="EC28" s="6">
        <f t="shared" si="9"/>
        <v>859</v>
      </c>
      <c r="ED28" s="6">
        <f t="shared" si="31"/>
        <v>859</v>
      </c>
      <c r="EE28" s="6">
        <f t="shared" si="10"/>
        <v>859</v>
      </c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0" customFormat="1" ht="20.25" customHeight="1">
      <c r="A29" s="16">
        <v>20</v>
      </c>
      <c r="B29" s="35" t="s">
        <v>75</v>
      </c>
      <c r="C29" s="5">
        <v>10486.638999999999</v>
      </c>
      <c r="D29" s="33">
        <v>3470.6640000000002</v>
      </c>
      <c r="E29" s="21">
        <f t="shared" si="11"/>
        <v>20647</v>
      </c>
      <c r="F29" s="28">
        <f t="shared" si="12"/>
        <v>15224.099999999999</v>
      </c>
      <c r="G29" s="6">
        <f t="shared" si="0"/>
        <v>13650.74</v>
      </c>
      <c r="H29" s="6">
        <f t="shared" si="13"/>
        <v>89.665333254510955</v>
      </c>
      <c r="I29" s="6">
        <f t="shared" si="14"/>
        <v>66.114883518186659</v>
      </c>
      <c r="J29" s="6">
        <f t="shared" si="1"/>
        <v>7055.3</v>
      </c>
      <c r="K29" s="6">
        <f t="shared" si="1"/>
        <v>5030.3</v>
      </c>
      <c r="L29" s="6">
        <f t="shared" si="2"/>
        <v>3456.94</v>
      </c>
      <c r="M29" s="6">
        <f t="shared" si="15"/>
        <v>68.722342603820834</v>
      </c>
      <c r="N29" s="6">
        <f t="shared" si="16"/>
        <v>48.997774722549003</v>
      </c>
      <c r="O29" s="6">
        <f t="shared" si="3"/>
        <v>1604.3000000000002</v>
      </c>
      <c r="P29" s="6">
        <f t="shared" si="3"/>
        <v>950</v>
      </c>
      <c r="Q29" s="6">
        <f t="shared" si="4"/>
        <v>833.54</v>
      </c>
      <c r="R29" s="6">
        <f t="shared" si="17"/>
        <v>87.741052631578938</v>
      </c>
      <c r="S29" s="5">
        <f t="shared" si="18"/>
        <v>51.956616592906556</v>
      </c>
      <c r="T29" s="31">
        <v>0</v>
      </c>
      <c r="U29" s="31">
        <v>0</v>
      </c>
      <c r="V29" s="6">
        <v>0</v>
      </c>
      <c r="W29" s="6" t="e">
        <f t="shared" si="19"/>
        <v>#DIV/0!</v>
      </c>
      <c r="X29" s="5" t="e">
        <f t="shared" si="20"/>
        <v>#DIV/0!</v>
      </c>
      <c r="Y29" s="31">
        <v>1720</v>
      </c>
      <c r="Z29" s="31">
        <v>1319.3</v>
      </c>
      <c r="AA29" s="6">
        <v>851.4</v>
      </c>
      <c r="AB29" s="6">
        <f t="shared" si="21"/>
        <v>64.534222693852811</v>
      </c>
      <c r="AC29" s="5">
        <f t="shared" si="22"/>
        <v>49.5</v>
      </c>
      <c r="AD29" s="31">
        <v>1604.3000000000002</v>
      </c>
      <c r="AE29" s="31">
        <v>950</v>
      </c>
      <c r="AF29" s="6">
        <v>833.54</v>
      </c>
      <c r="AG29" s="6">
        <f t="shared" si="23"/>
        <v>87.741052631578938</v>
      </c>
      <c r="AH29" s="5">
        <f t="shared" si="24"/>
        <v>51.956616592906556</v>
      </c>
      <c r="AI29" s="31">
        <v>88</v>
      </c>
      <c r="AJ29" s="31">
        <v>66</v>
      </c>
      <c r="AK29" s="6">
        <v>0</v>
      </c>
      <c r="AL29" s="6">
        <f t="shared" si="25"/>
        <v>0</v>
      </c>
      <c r="AM29" s="5">
        <f t="shared" si="26"/>
        <v>0</v>
      </c>
      <c r="AN29" s="7">
        <v>0</v>
      </c>
      <c r="AO29" s="7">
        <v>0</v>
      </c>
      <c r="AP29" s="6">
        <v>0</v>
      </c>
      <c r="AQ29" s="6" t="e">
        <f t="shared" si="27"/>
        <v>#DIV/0!</v>
      </c>
      <c r="AR29" s="5" t="e">
        <f t="shared" si="28"/>
        <v>#DIV/0!</v>
      </c>
      <c r="AS29" s="7">
        <v>0</v>
      </c>
      <c r="AT29" s="7">
        <v>0</v>
      </c>
      <c r="AU29" s="5">
        <v>0</v>
      </c>
      <c r="AV29" s="5">
        <v>0</v>
      </c>
      <c r="AW29" s="5">
        <v>0</v>
      </c>
      <c r="AX29" s="5">
        <v>0</v>
      </c>
      <c r="AY29" s="5">
        <v>13591.7</v>
      </c>
      <c r="AZ29" s="5">
        <v>10193.799999999999</v>
      </c>
      <c r="BA29" s="5">
        <v>10193.799999999999</v>
      </c>
      <c r="BB29" s="8">
        <v>0</v>
      </c>
      <c r="BC29" s="8">
        <v>0</v>
      </c>
      <c r="BD29" s="8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6">
        <f t="shared" si="5"/>
        <v>2983</v>
      </c>
      <c r="BO29" s="6">
        <f t="shared" si="5"/>
        <v>2200</v>
      </c>
      <c r="BP29" s="6">
        <f t="shared" si="6"/>
        <v>1421</v>
      </c>
      <c r="BQ29" s="6">
        <f t="shared" si="29"/>
        <v>64.590909090909093</v>
      </c>
      <c r="BR29" s="5">
        <f t="shared" si="30"/>
        <v>47.636607442172306</v>
      </c>
      <c r="BS29" s="31">
        <v>2983</v>
      </c>
      <c r="BT29" s="31">
        <v>2200</v>
      </c>
      <c r="BU29" s="6">
        <v>1421</v>
      </c>
      <c r="BV29" s="6">
        <v>0</v>
      </c>
      <c r="BW29" s="6">
        <v>0</v>
      </c>
      <c r="BX29" s="6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31">
        <v>660</v>
      </c>
      <c r="CO29" s="31">
        <v>495</v>
      </c>
      <c r="CP29" s="5">
        <v>351</v>
      </c>
      <c r="CQ29" s="5">
        <v>660</v>
      </c>
      <c r="CR29" s="5">
        <v>495</v>
      </c>
      <c r="CS29" s="5">
        <v>351</v>
      </c>
      <c r="CT29" s="31">
        <v>0</v>
      </c>
      <c r="CU29" s="31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6">
        <f t="shared" si="7"/>
        <v>20647</v>
      </c>
      <c r="DH29" s="6">
        <f t="shared" si="7"/>
        <v>15224.099999999999</v>
      </c>
      <c r="DI29" s="6">
        <f t="shared" si="8"/>
        <v>13650.74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6">
        <f t="shared" si="9"/>
        <v>0</v>
      </c>
      <c r="ED29" s="6">
        <f t="shared" si="31"/>
        <v>0</v>
      </c>
      <c r="EE29" s="6">
        <f t="shared" si="10"/>
        <v>0</v>
      </c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0" customFormat="1" ht="20.25" customHeight="1">
      <c r="A30" s="16">
        <v>21</v>
      </c>
      <c r="B30" s="35" t="s">
        <v>76</v>
      </c>
      <c r="C30" s="5">
        <v>10.202999999999999</v>
      </c>
      <c r="D30" s="33">
        <v>11.407</v>
      </c>
      <c r="E30" s="21">
        <f t="shared" si="11"/>
        <v>6473</v>
      </c>
      <c r="F30" s="28">
        <f t="shared" si="12"/>
        <v>4832</v>
      </c>
      <c r="G30" s="6">
        <f t="shared" si="0"/>
        <v>4538.8500000000004</v>
      </c>
      <c r="H30" s="6">
        <f t="shared" si="13"/>
        <v>93.933153973509945</v>
      </c>
      <c r="I30" s="6">
        <f t="shared" si="14"/>
        <v>70.119728101344052</v>
      </c>
      <c r="J30" s="6">
        <f t="shared" si="1"/>
        <v>2973</v>
      </c>
      <c r="K30" s="6">
        <f t="shared" si="1"/>
        <v>2207</v>
      </c>
      <c r="L30" s="6">
        <f t="shared" si="2"/>
        <v>1913.85</v>
      </c>
      <c r="M30" s="6">
        <f t="shared" si="15"/>
        <v>86.717263253284997</v>
      </c>
      <c r="N30" s="6">
        <f t="shared" si="16"/>
        <v>64.374369323915232</v>
      </c>
      <c r="O30" s="6">
        <f t="shared" si="3"/>
        <v>298</v>
      </c>
      <c r="P30" s="6">
        <f t="shared" si="3"/>
        <v>185</v>
      </c>
      <c r="Q30" s="6">
        <f t="shared" si="4"/>
        <v>186.7</v>
      </c>
      <c r="R30" s="6">
        <f t="shared" si="17"/>
        <v>100.91891891891891</v>
      </c>
      <c r="S30" s="5">
        <f t="shared" si="18"/>
        <v>62.651006711409394</v>
      </c>
      <c r="T30" s="31">
        <v>0</v>
      </c>
      <c r="U30" s="31">
        <v>0</v>
      </c>
      <c r="V30" s="6">
        <v>0</v>
      </c>
      <c r="W30" s="6" t="e">
        <f t="shared" si="19"/>
        <v>#DIV/0!</v>
      </c>
      <c r="X30" s="5" t="e">
        <f t="shared" si="20"/>
        <v>#DIV/0!</v>
      </c>
      <c r="Y30" s="31">
        <v>1692.5</v>
      </c>
      <c r="Z30" s="31">
        <v>1287</v>
      </c>
      <c r="AA30" s="6">
        <v>1151.8499999999999</v>
      </c>
      <c r="AB30" s="6">
        <f t="shared" si="21"/>
        <v>89.498834498834483</v>
      </c>
      <c r="AC30" s="5">
        <f t="shared" si="22"/>
        <v>68.056129985228935</v>
      </c>
      <c r="AD30" s="31">
        <v>298</v>
      </c>
      <c r="AE30" s="31">
        <v>185</v>
      </c>
      <c r="AF30" s="6">
        <v>186.7</v>
      </c>
      <c r="AG30" s="6">
        <f t="shared" si="23"/>
        <v>100.91891891891891</v>
      </c>
      <c r="AH30" s="5">
        <f t="shared" si="24"/>
        <v>62.651006711409394</v>
      </c>
      <c r="AI30" s="31">
        <v>0</v>
      </c>
      <c r="AJ30" s="31">
        <v>0</v>
      </c>
      <c r="AK30" s="6">
        <v>0</v>
      </c>
      <c r="AL30" s="6" t="e">
        <f t="shared" si="25"/>
        <v>#DIV/0!</v>
      </c>
      <c r="AM30" s="5" t="e">
        <f t="shared" si="26"/>
        <v>#DIV/0!</v>
      </c>
      <c r="AN30" s="7">
        <v>0</v>
      </c>
      <c r="AO30" s="7">
        <v>0</v>
      </c>
      <c r="AP30" s="6">
        <v>0</v>
      </c>
      <c r="AQ30" s="6" t="e">
        <f t="shared" si="27"/>
        <v>#DIV/0!</v>
      </c>
      <c r="AR30" s="5" t="e">
        <f t="shared" si="28"/>
        <v>#DIV/0!</v>
      </c>
      <c r="AS30" s="7">
        <v>0</v>
      </c>
      <c r="AT30" s="7">
        <v>0</v>
      </c>
      <c r="AU30" s="5">
        <v>0</v>
      </c>
      <c r="AV30" s="5">
        <v>0</v>
      </c>
      <c r="AW30" s="5">
        <v>0</v>
      </c>
      <c r="AX30" s="5">
        <v>0</v>
      </c>
      <c r="AY30" s="5">
        <v>3500</v>
      </c>
      <c r="AZ30" s="5">
        <v>2625</v>
      </c>
      <c r="BA30" s="5">
        <v>2625</v>
      </c>
      <c r="BB30" s="8">
        <v>0</v>
      </c>
      <c r="BC30" s="8">
        <v>0</v>
      </c>
      <c r="BD30" s="8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6">
        <f t="shared" si="5"/>
        <v>842.5</v>
      </c>
      <c r="BO30" s="6">
        <f t="shared" si="5"/>
        <v>630</v>
      </c>
      <c r="BP30" s="6">
        <f t="shared" si="6"/>
        <v>475.3</v>
      </c>
      <c r="BQ30" s="6">
        <f t="shared" si="29"/>
        <v>75.444444444444443</v>
      </c>
      <c r="BR30" s="5">
        <f t="shared" si="30"/>
        <v>56.41543026706232</v>
      </c>
      <c r="BS30" s="31">
        <v>842.5</v>
      </c>
      <c r="BT30" s="31">
        <v>630</v>
      </c>
      <c r="BU30" s="6">
        <v>475.3</v>
      </c>
      <c r="BV30" s="6">
        <v>0</v>
      </c>
      <c r="BW30" s="6">
        <v>0</v>
      </c>
      <c r="BX30" s="6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31">
        <v>140</v>
      </c>
      <c r="CO30" s="31">
        <v>105</v>
      </c>
      <c r="CP30" s="5">
        <v>100</v>
      </c>
      <c r="CQ30" s="5">
        <v>140</v>
      </c>
      <c r="CR30" s="5">
        <v>105</v>
      </c>
      <c r="CS30" s="5">
        <v>0</v>
      </c>
      <c r="CT30" s="31">
        <v>0</v>
      </c>
      <c r="CU30" s="31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6">
        <f t="shared" si="7"/>
        <v>6473</v>
      </c>
      <c r="DH30" s="6">
        <f t="shared" si="7"/>
        <v>4832</v>
      </c>
      <c r="DI30" s="6">
        <f t="shared" si="8"/>
        <v>4538.8500000000004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6">
        <f t="shared" si="9"/>
        <v>0</v>
      </c>
      <c r="ED30" s="6">
        <f t="shared" si="31"/>
        <v>0</v>
      </c>
      <c r="EE30" s="6">
        <f t="shared" si="10"/>
        <v>0</v>
      </c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0" customFormat="1" ht="20.25" customHeight="1">
      <c r="A31" s="16">
        <v>22</v>
      </c>
      <c r="B31" s="35" t="s">
        <v>77</v>
      </c>
      <c r="C31" s="5">
        <v>26.349</v>
      </c>
      <c r="D31" s="33">
        <v>4264.7734</v>
      </c>
      <c r="E31" s="21">
        <f t="shared" si="11"/>
        <v>18914.3</v>
      </c>
      <c r="F31" s="28">
        <f t="shared" si="12"/>
        <v>13334</v>
      </c>
      <c r="G31" s="6">
        <f t="shared" si="0"/>
        <v>12612.8</v>
      </c>
      <c r="H31" s="6">
        <f t="shared" si="13"/>
        <v>94.591270436478169</v>
      </c>
      <c r="I31" s="6">
        <f t="shared" si="14"/>
        <v>66.683937549896115</v>
      </c>
      <c r="J31" s="6">
        <f t="shared" si="1"/>
        <v>6091.7</v>
      </c>
      <c r="K31" s="6">
        <f t="shared" si="1"/>
        <v>3717</v>
      </c>
      <c r="L31" s="6">
        <f t="shared" si="2"/>
        <v>2995.7999999999997</v>
      </c>
      <c r="M31" s="6">
        <f t="shared" si="15"/>
        <v>80.597255851493131</v>
      </c>
      <c r="N31" s="6">
        <f t="shared" si="16"/>
        <v>49.178390268726297</v>
      </c>
      <c r="O31" s="6">
        <f t="shared" si="3"/>
        <v>2269.6999999999998</v>
      </c>
      <c r="P31" s="6">
        <f t="shared" si="3"/>
        <v>1200</v>
      </c>
      <c r="Q31" s="6">
        <f t="shared" si="4"/>
        <v>774.65</v>
      </c>
      <c r="R31" s="6">
        <f t="shared" si="17"/>
        <v>64.554166666666674</v>
      </c>
      <c r="S31" s="5">
        <f t="shared" si="18"/>
        <v>34.130061241573777</v>
      </c>
      <c r="T31" s="31">
        <v>0</v>
      </c>
      <c r="U31" s="31">
        <v>0</v>
      </c>
      <c r="V31" s="6">
        <v>0</v>
      </c>
      <c r="W31" s="6" t="e">
        <f t="shared" si="19"/>
        <v>#DIV/0!</v>
      </c>
      <c r="X31" s="5" t="e">
        <f t="shared" si="20"/>
        <v>#DIV/0!</v>
      </c>
      <c r="Y31" s="31">
        <v>2630</v>
      </c>
      <c r="Z31" s="31">
        <v>1600</v>
      </c>
      <c r="AA31" s="6">
        <v>1531.8</v>
      </c>
      <c r="AB31" s="6">
        <f t="shared" si="21"/>
        <v>95.737499999999997</v>
      </c>
      <c r="AC31" s="5">
        <f t="shared" si="22"/>
        <v>58.243346007604558</v>
      </c>
      <c r="AD31" s="31">
        <v>2269.6999999999998</v>
      </c>
      <c r="AE31" s="31">
        <v>1200</v>
      </c>
      <c r="AF31" s="6">
        <v>774.65</v>
      </c>
      <c r="AG31" s="6">
        <f t="shared" si="23"/>
        <v>64.554166666666674</v>
      </c>
      <c r="AH31" s="5">
        <f t="shared" si="24"/>
        <v>34.130061241573777</v>
      </c>
      <c r="AI31" s="31">
        <v>140</v>
      </c>
      <c r="AJ31" s="31">
        <v>130</v>
      </c>
      <c r="AK31" s="6">
        <v>133.6</v>
      </c>
      <c r="AL31" s="6">
        <f t="shared" si="25"/>
        <v>102.76923076923077</v>
      </c>
      <c r="AM31" s="5">
        <f t="shared" si="26"/>
        <v>95.428571428571431</v>
      </c>
      <c r="AN31" s="7">
        <v>0</v>
      </c>
      <c r="AO31" s="7">
        <v>0</v>
      </c>
      <c r="AP31" s="6">
        <v>0</v>
      </c>
      <c r="AQ31" s="6" t="e">
        <f t="shared" si="27"/>
        <v>#DIV/0!</v>
      </c>
      <c r="AR31" s="5" t="e">
        <f t="shared" si="28"/>
        <v>#DIV/0!</v>
      </c>
      <c r="AS31" s="7">
        <v>0</v>
      </c>
      <c r="AT31" s="7">
        <v>0</v>
      </c>
      <c r="AU31" s="5">
        <v>0</v>
      </c>
      <c r="AV31" s="5">
        <v>0</v>
      </c>
      <c r="AW31" s="5">
        <v>0</v>
      </c>
      <c r="AX31" s="5">
        <v>0</v>
      </c>
      <c r="AY31" s="5">
        <v>12822.6</v>
      </c>
      <c r="AZ31" s="5">
        <v>9617</v>
      </c>
      <c r="BA31" s="5">
        <v>9617</v>
      </c>
      <c r="BB31" s="8">
        <v>0</v>
      </c>
      <c r="BC31" s="8">
        <v>0</v>
      </c>
      <c r="BD31" s="8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6">
        <f t="shared" si="5"/>
        <v>736</v>
      </c>
      <c r="BO31" s="6">
        <f t="shared" si="5"/>
        <v>550</v>
      </c>
      <c r="BP31" s="6">
        <f t="shared" si="6"/>
        <v>542.75</v>
      </c>
      <c r="BQ31" s="6">
        <f t="shared" si="29"/>
        <v>98.681818181818187</v>
      </c>
      <c r="BR31" s="5">
        <f t="shared" si="30"/>
        <v>73.74320652173914</v>
      </c>
      <c r="BS31" s="31">
        <v>706</v>
      </c>
      <c r="BT31" s="31">
        <v>530</v>
      </c>
      <c r="BU31" s="6">
        <v>512.75</v>
      </c>
      <c r="BV31" s="6">
        <v>0</v>
      </c>
      <c r="BW31" s="6">
        <v>0</v>
      </c>
      <c r="BX31" s="6">
        <v>0</v>
      </c>
      <c r="BY31" s="5">
        <v>0</v>
      </c>
      <c r="BZ31" s="5">
        <v>0</v>
      </c>
      <c r="CA31" s="5">
        <v>0</v>
      </c>
      <c r="CB31" s="31">
        <v>30</v>
      </c>
      <c r="CC31" s="31">
        <v>20</v>
      </c>
      <c r="CD31" s="5">
        <v>30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31">
        <v>316</v>
      </c>
      <c r="CO31" s="31">
        <v>237</v>
      </c>
      <c r="CP31" s="5">
        <v>13</v>
      </c>
      <c r="CQ31" s="5">
        <v>300</v>
      </c>
      <c r="CR31" s="5">
        <v>225</v>
      </c>
      <c r="CS31" s="5">
        <v>0</v>
      </c>
      <c r="CT31" s="31">
        <v>0</v>
      </c>
      <c r="CU31" s="31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6">
        <f t="shared" si="7"/>
        <v>18914.3</v>
      </c>
      <c r="DH31" s="6">
        <f t="shared" si="7"/>
        <v>13334</v>
      </c>
      <c r="DI31" s="6">
        <f t="shared" si="8"/>
        <v>12612.8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0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6">
        <f t="shared" si="9"/>
        <v>0</v>
      </c>
      <c r="ED31" s="6">
        <f t="shared" si="31"/>
        <v>0</v>
      </c>
      <c r="EE31" s="6">
        <f t="shared" si="10"/>
        <v>0</v>
      </c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0" customFormat="1" ht="20.25" customHeight="1">
      <c r="A32" s="16">
        <v>23</v>
      </c>
      <c r="B32" s="35" t="s">
        <v>78</v>
      </c>
      <c r="C32" s="5">
        <v>15.370799999999999</v>
      </c>
      <c r="D32" s="33">
        <v>114.1327</v>
      </c>
      <c r="E32" s="21">
        <f t="shared" si="11"/>
        <v>40454.400000000001</v>
      </c>
      <c r="F32" s="28">
        <f t="shared" si="12"/>
        <v>30070.7</v>
      </c>
      <c r="G32" s="6">
        <f t="shared" si="0"/>
        <v>30338.95</v>
      </c>
      <c r="H32" s="6">
        <f t="shared" si="13"/>
        <v>100.89206436830536</v>
      </c>
      <c r="I32" s="6">
        <f t="shared" si="14"/>
        <v>74.995426949849701</v>
      </c>
      <c r="J32" s="6">
        <f t="shared" si="1"/>
        <v>8529.1</v>
      </c>
      <c r="K32" s="6">
        <f t="shared" si="1"/>
        <v>6126.7</v>
      </c>
      <c r="L32" s="6">
        <f t="shared" si="2"/>
        <v>6394.95</v>
      </c>
      <c r="M32" s="6">
        <f t="shared" si="15"/>
        <v>104.3783766138378</v>
      </c>
      <c r="N32" s="6">
        <f t="shared" si="16"/>
        <v>74.978016437842214</v>
      </c>
      <c r="O32" s="6">
        <f t="shared" si="3"/>
        <v>2279.6999999999998</v>
      </c>
      <c r="P32" s="6">
        <f t="shared" si="3"/>
        <v>1635.7</v>
      </c>
      <c r="Q32" s="6">
        <f t="shared" si="4"/>
        <v>1759.9499999999998</v>
      </c>
      <c r="R32" s="6">
        <f t="shared" si="17"/>
        <v>107.59613621079657</v>
      </c>
      <c r="S32" s="5">
        <f t="shared" si="18"/>
        <v>77.200947493091192</v>
      </c>
      <c r="T32" s="31">
        <v>35.700000000000003</v>
      </c>
      <c r="U32" s="31">
        <v>35.700000000000003</v>
      </c>
      <c r="V32" s="6">
        <v>45.1</v>
      </c>
      <c r="W32" s="6">
        <f t="shared" si="19"/>
        <v>126.33053221288515</v>
      </c>
      <c r="X32" s="5">
        <f t="shared" si="20"/>
        <v>126.33053221288515</v>
      </c>
      <c r="Y32" s="31">
        <v>1400</v>
      </c>
      <c r="Z32" s="31">
        <v>950</v>
      </c>
      <c r="AA32" s="6">
        <v>1006.3</v>
      </c>
      <c r="AB32" s="6">
        <f t="shared" si="21"/>
        <v>105.92631578947366</v>
      </c>
      <c r="AC32" s="5">
        <f t="shared" si="22"/>
        <v>71.878571428571419</v>
      </c>
      <c r="AD32" s="31">
        <v>2244</v>
      </c>
      <c r="AE32" s="31">
        <v>1600</v>
      </c>
      <c r="AF32" s="6">
        <v>1714.85</v>
      </c>
      <c r="AG32" s="6">
        <f t="shared" si="23"/>
        <v>107.17812499999999</v>
      </c>
      <c r="AH32" s="5">
        <f t="shared" si="24"/>
        <v>76.419340463458113</v>
      </c>
      <c r="AI32" s="31">
        <v>112</v>
      </c>
      <c r="AJ32" s="31">
        <v>84</v>
      </c>
      <c r="AK32" s="6">
        <v>84</v>
      </c>
      <c r="AL32" s="6">
        <f t="shared" si="25"/>
        <v>100</v>
      </c>
      <c r="AM32" s="5">
        <f t="shared" si="26"/>
        <v>75</v>
      </c>
      <c r="AN32" s="7">
        <v>0</v>
      </c>
      <c r="AO32" s="7">
        <v>0</v>
      </c>
      <c r="AP32" s="6">
        <v>0</v>
      </c>
      <c r="AQ32" s="6" t="e">
        <f t="shared" si="27"/>
        <v>#DIV/0!</v>
      </c>
      <c r="AR32" s="5" t="e">
        <f t="shared" si="28"/>
        <v>#DIV/0!</v>
      </c>
      <c r="AS32" s="7">
        <v>0</v>
      </c>
      <c r="AT32" s="7">
        <v>0</v>
      </c>
      <c r="AU32" s="5">
        <v>0</v>
      </c>
      <c r="AV32" s="5">
        <v>0</v>
      </c>
      <c r="AW32" s="5">
        <v>0</v>
      </c>
      <c r="AX32" s="5">
        <v>0</v>
      </c>
      <c r="AY32" s="5">
        <v>31925.3</v>
      </c>
      <c r="AZ32" s="5">
        <v>23944</v>
      </c>
      <c r="BA32" s="5">
        <v>23944</v>
      </c>
      <c r="BB32" s="8">
        <v>0</v>
      </c>
      <c r="BC32" s="8">
        <v>0</v>
      </c>
      <c r="BD32" s="8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6">
        <f t="shared" si="5"/>
        <v>2251.4</v>
      </c>
      <c r="BO32" s="6">
        <f t="shared" si="5"/>
        <v>1700</v>
      </c>
      <c r="BP32" s="6">
        <f t="shared" si="6"/>
        <v>1871.5</v>
      </c>
      <c r="BQ32" s="6">
        <f t="shared" si="29"/>
        <v>110.08823529411764</v>
      </c>
      <c r="BR32" s="5">
        <f t="shared" si="30"/>
        <v>83.126054899173837</v>
      </c>
      <c r="BS32" s="31">
        <v>697</v>
      </c>
      <c r="BT32" s="31">
        <v>540</v>
      </c>
      <c r="BU32" s="6">
        <v>553.5</v>
      </c>
      <c r="BV32" s="5">
        <v>1074.4000000000001</v>
      </c>
      <c r="BW32" s="5">
        <v>800</v>
      </c>
      <c r="BX32" s="6">
        <v>958</v>
      </c>
      <c r="BY32" s="5">
        <v>0</v>
      </c>
      <c r="BZ32" s="5">
        <v>0</v>
      </c>
      <c r="CA32" s="5">
        <v>0</v>
      </c>
      <c r="CB32" s="31">
        <v>480</v>
      </c>
      <c r="CC32" s="31">
        <v>360</v>
      </c>
      <c r="CD32" s="5">
        <v>360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31">
        <v>2486</v>
      </c>
      <c r="CO32" s="31">
        <v>1757</v>
      </c>
      <c r="CP32" s="5">
        <v>1673.2</v>
      </c>
      <c r="CQ32" s="5">
        <v>579</v>
      </c>
      <c r="CR32" s="5">
        <v>435</v>
      </c>
      <c r="CS32" s="5">
        <v>514.20000000000005</v>
      </c>
      <c r="CT32" s="31">
        <v>0</v>
      </c>
      <c r="CU32" s="31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6">
        <f t="shared" si="7"/>
        <v>40454.400000000001</v>
      </c>
      <c r="DH32" s="6">
        <f t="shared" si="7"/>
        <v>30070.7</v>
      </c>
      <c r="DI32" s="6">
        <f t="shared" si="8"/>
        <v>30338.95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6">
        <f t="shared" si="9"/>
        <v>0</v>
      </c>
      <c r="ED32" s="6">
        <f t="shared" si="31"/>
        <v>0</v>
      </c>
      <c r="EE32" s="6">
        <f t="shared" si="10"/>
        <v>0</v>
      </c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0" customFormat="1" ht="20.25" customHeight="1">
      <c r="A33" s="16">
        <v>24</v>
      </c>
      <c r="B33" s="35" t="s">
        <v>79</v>
      </c>
      <c r="C33" s="5">
        <v>1873.136</v>
      </c>
      <c r="D33" s="33">
        <v>12964.994000000001</v>
      </c>
      <c r="E33" s="21">
        <f t="shared" si="11"/>
        <v>55403.700000000004</v>
      </c>
      <c r="F33" s="28">
        <f t="shared" si="12"/>
        <v>40273</v>
      </c>
      <c r="G33" s="6">
        <f t="shared" si="0"/>
        <v>37939.470000000008</v>
      </c>
      <c r="H33" s="6">
        <f t="shared" si="13"/>
        <v>94.205720954485656</v>
      </c>
      <c r="I33" s="6">
        <f t="shared" si="14"/>
        <v>68.478224378516245</v>
      </c>
      <c r="J33" s="6">
        <f t="shared" si="1"/>
        <v>16931.099999999999</v>
      </c>
      <c r="K33" s="6">
        <f t="shared" si="1"/>
        <v>11418.5</v>
      </c>
      <c r="L33" s="6">
        <f t="shared" si="2"/>
        <v>9084.9699999999993</v>
      </c>
      <c r="M33" s="6">
        <f t="shared" si="15"/>
        <v>79.563602925077717</v>
      </c>
      <c r="N33" s="6">
        <f t="shared" si="16"/>
        <v>53.65847464134049</v>
      </c>
      <c r="O33" s="6">
        <f t="shared" si="3"/>
        <v>4143.7</v>
      </c>
      <c r="P33" s="6">
        <f t="shared" si="3"/>
        <v>2004.5</v>
      </c>
      <c r="Q33" s="6">
        <f t="shared" si="4"/>
        <v>2063.9499999999998</v>
      </c>
      <c r="R33" s="6">
        <f t="shared" si="17"/>
        <v>102.96582688949863</v>
      </c>
      <c r="S33" s="5">
        <f t="shared" si="18"/>
        <v>49.809349132417886</v>
      </c>
      <c r="T33" s="31">
        <v>6</v>
      </c>
      <c r="U33" s="31">
        <v>4.5</v>
      </c>
      <c r="V33" s="6">
        <v>1.5</v>
      </c>
      <c r="W33" s="6">
        <f t="shared" si="19"/>
        <v>33.333333333333329</v>
      </c>
      <c r="X33" s="5">
        <f t="shared" si="20"/>
        <v>25</v>
      </c>
      <c r="Y33" s="31">
        <v>8200</v>
      </c>
      <c r="Z33" s="31">
        <v>6000</v>
      </c>
      <c r="AA33" s="6">
        <v>4463.3500000000004</v>
      </c>
      <c r="AB33" s="6">
        <f t="shared" si="21"/>
        <v>74.389166666666668</v>
      </c>
      <c r="AC33" s="5">
        <f t="shared" si="22"/>
        <v>54.431097560975616</v>
      </c>
      <c r="AD33" s="31">
        <v>4137.7</v>
      </c>
      <c r="AE33" s="31">
        <v>2000</v>
      </c>
      <c r="AF33" s="6">
        <v>2062.4499999999998</v>
      </c>
      <c r="AG33" s="6">
        <f t="shared" si="23"/>
        <v>103.12249999999999</v>
      </c>
      <c r="AH33" s="5">
        <f t="shared" si="24"/>
        <v>49.845324697295595</v>
      </c>
      <c r="AI33" s="31">
        <v>504</v>
      </c>
      <c r="AJ33" s="31">
        <v>378</v>
      </c>
      <c r="AK33" s="6">
        <v>405</v>
      </c>
      <c r="AL33" s="6">
        <f t="shared" si="25"/>
        <v>107.14285714285714</v>
      </c>
      <c r="AM33" s="5">
        <f t="shared" si="26"/>
        <v>80.357142857142861</v>
      </c>
      <c r="AN33" s="7">
        <v>0</v>
      </c>
      <c r="AO33" s="7">
        <v>0</v>
      </c>
      <c r="AP33" s="6">
        <v>0</v>
      </c>
      <c r="AQ33" s="6" t="e">
        <f t="shared" si="27"/>
        <v>#DIV/0!</v>
      </c>
      <c r="AR33" s="5" t="e">
        <f t="shared" si="28"/>
        <v>#DIV/0!</v>
      </c>
      <c r="AS33" s="7">
        <v>0</v>
      </c>
      <c r="AT33" s="7">
        <v>0</v>
      </c>
      <c r="AU33" s="5">
        <v>0</v>
      </c>
      <c r="AV33" s="5">
        <v>0</v>
      </c>
      <c r="AW33" s="5">
        <v>0</v>
      </c>
      <c r="AX33" s="5">
        <v>0</v>
      </c>
      <c r="AY33" s="5">
        <v>38472.6</v>
      </c>
      <c r="AZ33" s="5">
        <v>28854.5</v>
      </c>
      <c r="BA33" s="5">
        <v>28854.5</v>
      </c>
      <c r="BB33" s="8">
        <v>0</v>
      </c>
      <c r="BC33" s="8">
        <v>0</v>
      </c>
      <c r="BD33" s="8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6">
        <f t="shared" si="5"/>
        <v>2174.8000000000002</v>
      </c>
      <c r="BO33" s="6">
        <f t="shared" si="5"/>
        <v>1605</v>
      </c>
      <c r="BP33" s="6">
        <f t="shared" si="6"/>
        <v>1309.1599999999999</v>
      </c>
      <c r="BQ33" s="6">
        <f t="shared" si="29"/>
        <v>81.567601246105909</v>
      </c>
      <c r="BR33" s="5">
        <f t="shared" si="30"/>
        <v>60.196799705720053</v>
      </c>
      <c r="BS33" s="31">
        <v>1634.8</v>
      </c>
      <c r="BT33" s="31">
        <v>1200</v>
      </c>
      <c r="BU33" s="6">
        <v>994.16</v>
      </c>
      <c r="BV33" s="6">
        <v>0</v>
      </c>
      <c r="BW33" s="6">
        <v>0</v>
      </c>
      <c r="BX33" s="6">
        <v>0</v>
      </c>
      <c r="BY33" s="5">
        <v>0</v>
      </c>
      <c r="BZ33" s="5">
        <v>0</v>
      </c>
      <c r="CA33" s="5">
        <v>0</v>
      </c>
      <c r="CB33" s="31">
        <v>540</v>
      </c>
      <c r="CC33" s="31">
        <v>405</v>
      </c>
      <c r="CD33" s="5">
        <v>315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31">
        <v>1908.6000000000001</v>
      </c>
      <c r="CO33" s="31">
        <v>1431</v>
      </c>
      <c r="CP33" s="5">
        <v>798.51</v>
      </c>
      <c r="CQ33" s="5">
        <v>1220.6000000000001</v>
      </c>
      <c r="CR33" s="5">
        <v>915</v>
      </c>
      <c r="CS33" s="5">
        <v>296.01</v>
      </c>
      <c r="CT33" s="31">
        <v>0</v>
      </c>
      <c r="CU33" s="31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45</v>
      </c>
      <c r="DF33" s="5">
        <v>0</v>
      </c>
      <c r="DG33" s="6">
        <f t="shared" si="7"/>
        <v>55403.700000000004</v>
      </c>
      <c r="DH33" s="6">
        <f t="shared" si="7"/>
        <v>40273</v>
      </c>
      <c r="DI33" s="6">
        <f t="shared" si="8"/>
        <v>37939.470000000008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6">
        <f t="shared" si="9"/>
        <v>0</v>
      </c>
      <c r="ED33" s="6">
        <f t="shared" si="31"/>
        <v>0</v>
      </c>
      <c r="EE33" s="6">
        <f t="shared" si="10"/>
        <v>0</v>
      </c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0" customFormat="1" ht="20.25" customHeight="1">
      <c r="A34" s="16">
        <v>25</v>
      </c>
      <c r="B34" s="35" t="s">
        <v>80</v>
      </c>
      <c r="C34" s="5">
        <v>0.82299999999999995</v>
      </c>
      <c r="D34" s="33">
        <v>61.421999999999997</v>
      </c>
      <c r="E34" s="21">
        <f t="shared" si="11"/>
        <v>6036.1</v>
      </c>
      <c r="F34" s="28">
        <f t="shared" si="12"/>
        <v>4517</v>
      </c>
      <c r="G34" s="6">
        <f t="shared" si="0"/>
        <v>3723.29</v>
      </c>
      <c r="H34" s="6">
        <f t="shared" si="13"/>
        <v>82.428381669249504</v>
      </c>
      <c r="I34" s="6">
        <f t="shared" si="14"/>
        <v>61.683703053296</v>
      </c>
      <c r="J34" s="6">
        <f t="shared" si="1"/>
        <v>2536.1</v>
      </c>
      <c r="K34" s="6">
        <f t="shared" si="1"/>
        <v>1892</v>
      </c>
      <c r="L34" s="6">
        <f t="shared" si="2"/>
        <v>1098.29</v>
      </c>
      <c r="M34" s="6">
        <f t="shared" si="15"/>
        <v>58.049154334038057</v>
      </c>
      <c r="N34" s="6">
        <f t="shared" si="16"/>
        <v>43.306257639682975</v>
      </c>
      <c r="O34" s="6">
        <f t="shared" si="3"/>
        <v>897.9</v>
      </c>
      <c r="P34" s="6">
        <f t="shared" si="3"/>
        <v>660</v>
      </c>
      <c r="Q34" s="6">
        <f t="shared" si="4"/>
        <v>165</v>
      </c>
      <c r="R34" s="6">
        <f t="shared" si="17"/>
        <v>25</v>
      </c>
      <c r="S34" s="5">
        <f t="shared" si="18"/>
        <v>18.37621115937187</v>
      </c>
      <c r="T34" s="31">
        <v>0</v>
      </c>
      <c r="U34" s="31">
        <v>0</v>
      </c>
      <c r="V34" s="6">
        <v>0</v>
      </c>
      <c r="W34" s="6" t="e">
        <f t="shared" si="19"/>
        <v>#DIV/0!</v>
      </c>
      <c r="X34" s="5" t="e">
        <f t="shared" si="20"/>
        <v>#DIV/0!</v>
      </c>
      <c r="Y34" s="31">
        <v>1400.6</v>
      </c>
      <c r="Z34" s="31">
        <v>1050</v>
      </c>
      <c r="AA34" s="6">
        <v>908.29</v>
      </c>
      <c r="AB34" s="6">
        <f t="shared" si="21"/>
        <v>86.503809523809522</v>
      </c>
      <c r="AC34" s="5">
        <f t="shared" si="22"/>
        <v>64.850064258175067</v>
      </c>
      <c r="AD34" s="31">
        <v>897.9</v>
      </c>
      <c r="AE34" s="31">
        <v>660</v>
      </c>
      <c r="AF34" s="6">
        <v>165</v>
      </c>
      <c r="AG34" s="6">
        <f t="shared" si="23"/>
        <v>25</v>
      </c>
      <c r="AH34" s="5">
        <f t="shared" si="24"/>
        <v>18.37621115937187</v>
      </c>
      <c r="AI34" s="31">
        <v>0</v>
      </c>
      <c r="AJ34" s="31">
        <v>0</v>
      </c>
      <c r="AK34" s="6">
        <v>0</v>
      </c>
      <c r="AL34" s="6" t="e">
        <f t="shared" si="25"/>
        <v>#DIV/0!</v>
      </c>
      <c r="AM34" s="5" t="e">
        <f t="shared" si="26"/>
        <v>#DIV/0!</v>
      </c>
      <c r="AN34" s="7">
        <v>0</v>
      </c>
      <c r="AO34" s="7">
        <v>0</v>
      </c>
      <c r="AP34" s="6">
        <v>0</v>
      </c>
      <c r="AQ34" s="6" t="e">
        <f t="shared" si="27"/>
        <v>#DIV/0!</v>
      </c>
      <c r="AR34" s="5" t="e">
        <f t="shared" si="28"/>
        <v>#DIV/0!</v>
      </c>
      <c r="AS34" s="7">
        <v>0</v>
      </c>
      <c r="AT34" s="7">
        <v>0</v>
      </c>
      <c r="AU34" s="5">
        <v>0</v>
      </c>
      <c r="AV34" s="5">
        <v>0</v>
      </c>
      <c r="AW34" s="5">
        <v>0</v>
      </c>
      <c r="AX34" s="5">
        <v>0</v>
      </c>
      <c r="AY34" s="5">
        <v>3500</v>
      </c>
      <c r="AZ34" s="5">
        <v>2625</v>
      </c>
      <c r="BA34" s="5">
        <v>2625</v>
      </c>
      <c r="BB34" s="8">
        <v>0</v>
      </c>
      <c r="BC34" s="8">
        <v>0</v>
      </c>
      <c r="BD34" s="8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6">
        <f t="shared" si="5"/>
        <v>25</v>
      </c>
      <c r="BO34" s="6">
        <f t="shared" si="5"/>
        <v>18</v>
      </c>
      <c r="BP34" s="6">
        <f t="shared" si="6"/>
        <v>25</v>
      </c>
      <c r="BQ34" s="6">
        <f t="shared" si="29"/>
        <v>138.88888888888889</v>
      </c>
      <c r="BR34" s="5">
        <f t="shared" si="30"/>
        <v>100</v>
      </c>
      <c r="BS34" s="31">
        <v>25</v>
      </c>
      <c r="BT34" s="31">
        <v>18</v>
      </c>
      <c r="BU34" s="6">
        <v>25</v>
      </c>
      <c r="BV34" s="6">
        <v>0</v>
      </c>
      <c r="BW34" s="6">
        <v>0</v>
      </c>
      <c r="BX34" s="6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31">
        <v>212.6</v>
      </c>
      <c r="CO34" s="31">
        <v>164</v>
      </c>
      <c r="CP34" s="5">
        <v>0</v>
      </c>
      <c r="CQ34" s="5">
        <v>212.6</v>
      </c>
      <c r="CR34" s="5">
        <v>164</v>
      </c>
      <c r="CS34" s="5">
        <v>0</v>
      </c>
      <c r="CT34" s="31">
        <v>0</v>
      </c>
      <c r="CU34" s="31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6">
        <f t="shared" si="7"/>
        <v>6036.1</v>
      </c>
      <c r="DH34" s="6">
        <f t="shared" si="7"/>
        <v>4517</v>
      </c>
      <c r="DI34" s="6">
        <f t="shared" si="8"/>
        <v>3723.29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6">
        <f t="shared" si="9"/>
        <v>0</v>
      </c>
      <c r="ED34" s="6">
        <f t="shared" si="31"/>
        <v>0</v>
      </c>
      <c r="EE34" s="6">
        <f t="shared" si="10"/>
        <v>0</v>
      </c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0" customFormat="1" ht="20.25" customHeight="1">
      <c r="A35" s="16">
        <v>26</v>
      </c>
      <c r="B35" s="35" t="s">
        <v>81</v>
      </c>
      <c r="C35" s="5">
        <v>3568.4110000000001</v>
      </c>
      <c r="D35" s="33">
        <v>5035.9327999999996</v>
      </c>
      <c r="E35" s="21">
        <f t="shared" si="11"/>
        <v>68186.5</v>
      </c>
      <c r="F35" s="28">
        <f t="shared" si="12"/>
        <v>48793.9</v>
      </c>
      <c r="G35" s="6">
        <f t="shared" si="0"/>
        <v>45201.462</v>
      </c>
      <c r="H35" s="6">
        <f t="shared" si="13"/>
        <v>92.637526412112976</v>
      </c>
      <c r="I35" s="6">
        <f t="shared" si="14"/>
        <v>66.290925623107213</v>
      </c>
      <c r="J35" s="6">
        <f t="shared" si="1"/>
        <v>23412.1</v>
      </c>
      <c r="K35" s="6">
        <f t="shared" si="1"/>
        <v>15213.1</v>
      </c>
      <c r="L35" s="6">
        <f t="shared" si="2"/>
        <v>11620.662</v>
      </c>
      <c r="M35" s="6">
        <f t="shared" si="15"/>
        <v>76.385891107006472</v>
      </c>
      <c r="N35" s="6">
        <f t="shared" si="16"/>
        <v>49.635282610274182</v>
      </c>
      <c r="O35" s="6">
        <f t="shared" si="3"/>
        <v>8700</v>
      </c>
      <c r="P35" s="6">
        <f t="shared" si="3"/>
        <v>4650</v>
      </c>
      <c r="Q35" s="6">
        <f t="shared" si="4"/>
        <v>4456.576</v>
      </c>
      <c r="R35" s="6">
        <f t="shared" si="17"/>
        <v>95.840344086021503</v>
      </c>
      <c r="S35" s="5">
        <f t="shared" si="18"/>
        <v>51.225011494252868</v>
      </c>
      <c r="T35" s="31">
        <v>300</v>
      </c>
      <c r="U35" s="31">
        <v>150</v>
      </c>
      <c r="V35" s="6">
        <v>39.676000000000002</v>
      </c>
      <c r="W35" s="6">
        <f t="shared" si="19"/>
        <v>26.450666666666667</v>
      </c>
      <c r="X35" s="5">
        <f t="shared" si="20"/>
        <v>13.225333333333333</v>
      </c>
      <c r="Y35" s="31">
        <v>4700</v>
      </c>
      <c r="Z35" s="31">
        <v>3000</v>
      </c>
      <c r="AA35" s="6">
        <v>2427.0360000000001</v>
      </c>
      <c r="AB35" s="6">
        <f t="shared" si="21"/>
        <v>80.901200000000003</v>
      </c>
      <c r="AC35" s="5">
        <f t="shared" si="22"/>
        <v>51.639063829787233</v>
      </c>
      <c r="AD35" s="31">
        <v>8400</v>
      </c>
      <c r="AE35" s="31">
        <v>4500</v>
      </c>
      <c r="AF35" s="6">
        <v>4416.8999999999996</v>
      </c>
      <c r="AG35" s="6">
        <f t="shared" si="23"/>
        <v>98.153333333333322</v>
      </c>
      <c r="AH35" s="5">
        <f t="shared" si="24"/>
        <v>52.582142857142856</v>
      </c>
      <c r="AI35" s="31">
        <v>810.8</v>
      </c>
      <c r="AJ35" s="31">
        <v>608.1</v>
      </c>
      <c r="AK35" s="6">
        <v>419.1</v>
      </c>
      <c r="AL35" s="6">
        <f t="shared" si="25"/>
        <v>68.919585594474597</v>
      </c>
      <c r="AM35" s="5">
        <f t="shared" si="26"/>
        <v>51.689689195855948</v>
      </c>
      <c r="AN35" s="7">
        <v>0</v>
      </c>
      <c r="AO35" s="7">
        <v>0</v>
      </c>
      <c r="AP35" s="6">
        <v>0</v>
      </c>
      <c r="AQ35" s="6" t="e">
        <f t="shared" si="27"/>
        <v>#DIV/0!</v>
      </c>
      <c r="AR35" s="5" t="e">
        <f t="shared" si="28"/>
        <v>#DIV/0!</v>
      </c>
      <c r="AS35" s="7">
        <v>0</v>
      </c>
      <c r="AT35" s="7">
        <v>0</v>
      </c>
      <c r="AU35" s="5">
        <v>0</v>
      </c>
      <c r="AV35" s="5">
        <v>0</v>
      </c>
      <c r="AW35" s="5">
        <v>0</v>
      </c>
      <c r="AX35" s="5">
        <v>0</v>
      </c>
      <c r="AY35" s="5">
        <v>44774.400000000001</v>
      </c>
      <c r="AZ35" s="5">
        <v>33580.800000000003</v>
      </c>
      <c r="BA35" s="5">
        <v>33580.800000000003</v>
      </c>
      <c r="BB35" s="8">
        <v>0</v>
      </c>
      <c r="BC35" s="8">
        <v>0</v>
      </c>
      <c r="BD35" s="8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6">
        <f t="shared" si="5"/>
        <v>4981.3</v>
      </c>
      <c r="BO35" s="6">
        <f t="shared" si="5"/>
        <v>4000</v>
      </c>
      <c r="BP35" s="6">
        <f t="shared" si="6"/>
        <v>2618.75</v>
      </c>
      <c r="BQ35" s="6">
        <f t="shared" si="29"/>
        <v>65.46875</v>
      </c>
      <c r="BR35" s="5">
        <f t="shared" si="30"/>
        <v>52.571617850761839</v>
      </c>
      <c r="BS35" s="31">
        <v>910.3</v>
      </c>
      <c r="BT35" s="31">
        <v>500</v>
      </c>
      <c r="BU35" s="6">
        <v>502.2</v>
      </c>
      <c r="BV35" s="5">
        <v>4071</v>
      </c>
      <c r="BW35" s="5">
        <v>3500</v>
      </c>
      <c r="BX35" s="6">
        <v>2116.5500000000002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31">
        <v>4220</v>
      </c>
      <c r="CO35" s="31">
        <v>2955</v>
      </c>
      <c r="CP35" s="5">
        <v>1699.2</v>
      </c>
      <c r="CQ35" s="5">
        <v>1700</v>
      </c>
      <c r="CR35" s="5">
        <v>1275</v>
      </c>
      <c r="CS35" s="5">
        <v>77.400000000000006</v>
      </c>
      <c r="CT35" s="31">
        <v>0</v>
      </c>
      <c r="CU35" s="31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6">
        <f t="shared" si="7"/>
        <v>68186.5</v>
      </c>
      <c r="DH35" s="6">
        <f t="shared" si="7"/>
        <v>48793.9</v>
      </c>
      <c r="DI35" s="6">
        <f t="shared" si="8"/>
        <v>45201.462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1700</v>
      </c>
      <c r="DZ35" s="5">
        <v>0</v>
      </c>
      <c r="EA35" s="5">
        <v>0</v>
      </c>
      <c r="EB35" s="5">
        <v>0</v>
      </c>
      <c r="EC35" s="6">
        <f t="shared" si="9"/>
        <v>1700</v>
      </c>
      <c r="ED35" s="6">
        <f t="shared" si="31"/>
        <v>0</v>
      </c>
      <c r="EE35" s="6">
        <f t="shared" si="10"/>
        <v>0</v>
      </c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10" customFormat="1" ht="20.25" customHeight="1">
      <c r="A36" s="16">
        <v>27</v>
      </c>
      <c r="B36" s="35" t="s">
        <v>82</v>
      </c>
      <c r="C36" s="5">
        <v>2456.9520000000002</v>
      </c>
      <c r="D36" s="33">
        <v>4502.4584999999997</v>
      </c>
      <c r="E36" s="21">
        <f t="shared" si="11"/>
        <v>37426</v>
      </c>
      <c r="F36" s="28">
        <f t="shared" si="12"/>
        <v>27328</v>
      </c>
      <c r="G36" s="6">
        <f t="shared" si="0"/>
        <v>25825.379200000003</v>
      </c>
      <c r="H36" s="6">
        <f t="shared" si="13"/>
        <v>94.501533957845439</v>
      </c>
      <c r="I36" s="6">
        <f t="shared" si="14"/>
        <v>69.003845455031268</v>
      </c>
      <c r="J36" s="6">
        <f t="shared" si="1"/>
        <v>11204.1</v>
      </c>
      <c r="K36" s="6">
        <f t="shared" si="1"/>
        <v>7661.6</v>
      </c>
      <c r="L36" s="6">
        <f t="shared" si="2"/>
        <v>6158.9791999999998</v>
      </c>
      <c r="M36" s="6">
        <f t="shared" si="15"/>
        <v>80.387637047091985</v>
      </c>
      <c r="N36" s="6">
        <f t="shared" si="16"/>
        <v>54.970762488731793</v>
      </c>
      <c r="O36" s="6">
        <f t="shared" si="3"/>
        <v>2530</v>
      </c>
      <c r="P36" s="6">
        <f t="shared" si="3"/>
        <v>1400</v>
      </c>
      <c r="Q36" s="6">
        <f t="shared" si="4"/>
        <v>1555.88</v>
      </c>
      <c r="R36" s="6">
        <f t="shared" si="17"/>
        <v>111.13428571428572</v>
      </c>
      <c r="S36" s="5">
        <f t="shared" si="18"/>
        <v>61.497233201581039</v>
      </c>
      <c r="T36" s="31">
        <v>0</v>
      </c>
      <c r="U36" s="31">
        <v>0</v>
      </c>
      <c r="V36" s="6">
        <v>189</v>
      </c>
      <c r="W36" s="6" t="e">
        <f t="shared" si="19"/>
        <v>#DIV/0!</v>
      </c>
      <c r="X36" s="5" t="e">
        <f t="shared" si="20"/>
        <v>#DIV/0!</v>
      </c>
      <c r="Y36" s="31">
        <v>3750.1</v>
      </c>
      <c r="Z36" s="31">
        <v>2506.6</v>
      </c>
      <c r="AA36" s="6">
        <v>2247.75</v>
      </c>
      <c r="AB36" s="6">
        <f t="shared" si="21"/>
        <v>89.673262586770932</v>
      </c>
      <c r="AC36" s="5">
        <f t="shared" si="22"/>
        <v>59.938401642622864</v>
      </c>
      <c r="AD36" s="31">
        <v>2530</v>
      </c>
      <c r="AE36" s="31">
        <v>1400</v>
      </c>
      <c r="AF36" s="6">
        <v>1366.88</v>
      </c>
      <c r="AG36" s="6">
        <f t="shared" si="23"/>
        <v>97.634285714285724</v>
      </c>
      <c r="AH36" s="5">
        <f t="shared" si="24"/>
        <v>54.026877470355736</v>
      </c>
      <c r="AI36" s="31">
        <v>268</v>
      </c>
      <c r="AJ36" s="31">
        <v>185</v>
      </c>
      <c r="AK36" s="6">
        <v>155</v>
      </c>
      <c r="AL36" s="6">
        <f t="shared" si="25"/>
        <v>83.78378378378379</v>
      </c>
      <c r="AM36" s="5">
        <f t="shared" si="26"/>
        <v>57.835820895522382</v>
      </c>
      <c r="AN36" s="7">
        <v>0</v>
      </c>
      <c r="AO36" s="7">
        <v>0</v>
      </c>
      <c r="AP36" s="6">
        <v>0</v>
      </c>
      <c r="AQ36" s="6" t="e">
        <f t="shared" si="27"/>
        <v>#DIV/0!</v>
      </c>
      <c r="AR36" s="5" t="e">
        <f t="shared" si="28"/>
        <v>#DIV/0!</v>
      </c>
      <c r="AS36" s="7">
        <v>0</v>
      </c>
      <c r="AT36" s="7">
        <v>0</v>
      </c>
      <c r="AU36" s="5">
        <v>0</v>
      </c>
      <c r="AV36" s="5">
        <v>0</v>
      </c>
      <c r="AW36" s="5">
        <v>0</v>
      </c>
      <c r="AX36" s="5">
        <v>0</v>
      </c>
      <c r="AY36" s="5">
        <v>26221.9</v>
      </c>
      <c r="AZ36" s="5">
        <v>19666.400000000001</v>
      </c>
      <c r="BA36" s="5">
        <v>19666.400000000001</v>
      </c>
      <c r="BB36" s="8">
        <v>0</v>
      </c>
      <c r="BC36" s="8">
        <v>0</v>
      </c>
      <c r="BD36" s="8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6">
        <f t="shared" si="5"/>
        <v>2186</v>
      </c>
      <c r="BO36" s="6">
        <f t="shared" si="5"/>
        <v>1635</v>
      </c>
      <c r="BP36" s="6">
        <f t="shared" si="6"/>
        <v>977</v>
      </c>
      <c r="BQ36" s="6">
        <f t="shared" si="29"/>
        <v>59.755351681957194</v>
      </c>
      <c r="BR36" s="5">
        <f t="shared" si="30"/>
        <v>44.693504117108873</v>
      </c>
      <c r="BS36" s="31">
        <v>2186</v>
      </c>
      <c r="BT36" s="31">
        <v>1635</v>
      </c>
      <c r="BU36" s="6">
        <v>977</v>
      </c>
      <c r="BV36" s="6">
        <v>0</v>
      </c>
      <c r="BW36" s="6">
        <v>0</v>
      </c>
      <c r="BX36" s="6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33">
        <v>1560</v>
      </c>
      <c r="CL36" s="33">
        <v>1300</v>
      </c>
      <c r="CM36" s="5">
        <v>876.45</v>
      </c>
      <c r="CN36" s="31">
        <v>910</v>
      </c>
      <c r="CO36" s="31">
        <v>635</v>
      </c>
      <c r="CP36" s="5">
        <v>332.8</v>
      </c>
      <c r="CQ36" s="5">
        <v>400</v>
      </c>
      <c r="CR36" s="5">
        <v>300</v>
      </c>
      <c r="CS36" s="5">
        <v>102.8</v>
      </c>
      <c r="CT36" s="31">
        <v>0</v>
      </c>
      <c r="CU36" s="31">
        <v>0</v>
      </c>
      <c r="CV36" s="5">
        <v>14.0992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6">
        <f t="shared" si="7"/>
        <v>37426</v>
      </c>
      <c r="DH36" s="6">
        <f t="shared" si="7"/>
        <v>27328</v>
      </c>
      <c r="DI36" s="6">
        <f t="shared" si="8"/>
        <v>25825.379200000003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0</v>
      </c>
      <c r="EB36" s="5">
        <v>0</v>
      </c>
      <c r="EC36" s="6">
        <f t="shared" si="9"/>
        <v>0</v>
      </c>
      <c r="ED36" s="6">
        <f t="shared" si="31"/>
        <v>0</v>
      </c>
      <c r="EE36" s="6">
        <f t="shared" si="10"/>
        <v>0</v>
      </c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0" customFormat="1" ht="20.25" customHeight="1">
      <c r="A37" s="16">
        <v>28</v>
      </c>
      <c r="B37" s="35" t="s">
        <v>83</v>
      </c>
      <c r="C37" s="5">
        <v>619.59900000000005</v>
      </c>
      <c r="D37" s="33">
        <v>6006.5262000000002</v>
      </c>
      <c r="E37" s="21">
        <f t="shared" si="11"/>
        <v>29135.599999999999</v>
      </c>
      <c r="F37" s="28">
        <f t="shared" si="12"/>
        <v>21851.699999999997</v>
      </c>
      <c r="G37" s="6">
        <f t="shared" si="0"/>
        <v>21554.464</v>
      </c>
      <c r="H37" s="6">
        <f t="shared" si="13"/>
        <v>98.639758005098017</v>
      </c>
      <c r="I37" s="6">
        <f t="shared" si="14"/>
        <v>73.979818503823509</v>
      </c>
      <c r="J37" s="6">
        <f t="shared" si="1"/>
        <v>4466.8</v>
      </c>
      <c r="K37" s="6">
        <f t="shared" si="1"/>
        <v>3350.1</v>
      </c>
      <c r="L37" s="6">
        <f t="shared" si="2"/>
        <v>3052.864</v>
      </c>
      <c r="M37" s="6">
        <f t="shared" si="15"/>
        <v>91.12754843139011</v>
      </c>
      <c r="N37" s="6">
        <f t="shared" si="16"/>
        <v>68.345661323542586</v>
      </c>
      <c r="O37" s="6">
        <f t="shared" si="3"/>
        <v>1700</v>
      </c>
      <c r="P37" s="6">
        <f t="shared" si="3"/>
        <v>1275</v>
      </c>
      <c r="Q37" s="6">
        <f t="shared" si="4"/>
        <v>1116.078</v>
      </c>
      <c r="R37" s="6">
        <f t="shared" si="17"/>
        <v>87.535529411764699</v>
      </c>
      <c r="S37" s="5">
        <f t="shared" si="18"/>
        <v>65.651647058823528</v>
      </c>
      <c r="T37" s="31">
        <v>0</v>
      </c>
      <c r="U37" s="31">
        <v>0</v>
      </c>
      <c r="V37" s="6">
        <v>0</v>
      </c>
      <c r="W37" s="6" t="e">
        <f t="shared" si="19"/>
        <v>#DIV/0!</v>
      </c>
      <c r="X37" s="5" t="e">
        <f t="shared" si="20"/>
        <v>#DIV/0!</v>
      </c>
      <c r="Y37" s="31">
        <v>1150</v>
      </c>
      <c r="Z37" s="31">
        <v>862.5</v>
      </c>
      <c r="AA37" s="6">
        <v>877.42600000000004</v>
      </c>
      <c r="AB37" s="6">
        <f t="shared" si="21"/>
        <v>101.73055072463768</v>
      </c>
      <c r="AC37" s="5">
        <f t="shared" si="22"/>
        <v>76.29791304347826</v>
      </c>
      <c r="AD37" s="31">
        <v>1700</v>
      </c>
      <c r="AE37" s="31">
        <v>1275</v>
      </c>
      <c r="AF37" s="6">
        <v>1116.078</v>
      </c>
      <c r="AG37" s="6">
        <f t="shared" si="23"/>
        <v>87.535529411764699</v>
      </c>
      <c r="AH37" s="5">
        <f t="shared" si="24"/>
        <v>65.651647058823528</v>
      </c>
      <c r="AI37" s="31">
        <v>60</v>
      </c>
      <c r="AJ37" s="31">
        <v>45</v>
      </c>
      <c r="AK37" s="6">
        <v>45</v>
      </c>
      <c r="AL37" s="6">
        <f t="shared" si="25"/>
        <v>100</v>
      </c>
      <c r="AM37" s="5">
        <f t="shared" si="26"/>
        <v>75</v>
      </c>
      <c r="AN37" s="7">
        <v>0</v>
      </c>
      <c r="AO37" s="7">
        <v>0</v>
      </c>
      <c r="AP37" s="6">
        <v>0</v>
      </c>
      <c r="AQ37" s="6" t="e">
        <f t="shared" si="27"/>
        <v>#DIV/0!</v>
      </c>
      <c r="AR37" s="5" t="e">
        <f t="shared" si="28"/>
        <v>#DIV/0!</v>
      </c>
      <c r="AS37" s="7">
        <v>0</v>
      </c>
      <c r="AT37" s="7">
        <v>0</v>
      </c>
      <c r="AU37" s="5">
        <v>0</v>
      </c>
      <c r="AV37" s="5">
        <v>0</v>
      </c>
      <c r="AW37" s="5">
        <v>0</v>
      </c>
      <c r="AX37" s="5">
        <v>0</v>
      </c>
      <c r="AY37" s="5">
        <v>24668.799999999999</v>
      </c>
      <c r="AZ37" s="5">
        <v>18501.599999999999</v>
      </c>
      <c r="BA37" s="5">
        <v>18501.599999999999</v>
      </c>
      <c r="BB37" s="8">
        <v>0</v>
      </c>
      <c r="BC37" s="8">
        <v>0</v>
      </c>
      <c r="BD37" s="8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6">
        <f t="shared" si="5"/>
        <v>696.8</v>
      </c>
      <c r="BO37" s="6">
        <f t="shared" si="5"/>
        <v>522.6</v>
      </c>
      <c r="BP37" s="6">
        <f t="shared" si="6"/>
        <v>581.80999999999995</v>
      </c>
      <c r="BQ37" s="6">
        <f t="shared" si="29"/>
        <v>111.32988901645618</v>
      </c>
      <c r="BR37" s="5">
        <f t="shared" si="30"/>
        <v>83.497416762342141</v>
      </c>
      <c r="BS37" s="31">
        <v>106</v>
      </c>
      <c r="BT37" s="31">
        <v>79.5</v>
      </c>
      <c r="BU37" s="6">
        <v>76.5</v>
      </c>
      <c r="BV37" s="5">
        <v>590.79999999999995</v>
      </c>
      <c r="BW37" s="5">
        <v>443.1</v>
      </c>
      <c r="BX37" s="6">
        <v>505.31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31">
        <v>860</v>
      </c>
      <c r="CO37" s="31">
        <v>645</v>
      </c>
      <c r="CP37" s="5">
        <v>432.55</v>
      </c>
      <c r="CQ37" s="5">
        <v>860</v>
      </c>
      <c r="CR37" s="5">
        <v>645</v>
      </c>
      <c r="CS37" s="5">
        <v>373.75</v>
      </c>
      <c r="CT37" s="31">
        <v>0</v>
      </c>
      <c r="CU37" s="31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6">
        <f t="shared" si="7"/>
        <v>29135.599999999999</v>
      </c>
      <c r="DH37" s="6">
        <f t="shared" si="7"/>
        <v>21851.699999999997</v>
      </c>
      <c r="DI37" s="6">
        <f t="shared" si="8"/>
        <v>21554.464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1550</v>
      </c>
      <c r="DZ37" s="5">
        <v>1550</v>
      </c>
      <c r="EA37" s="5">
        <v>1550</v>
      </c>
      <c r="EB37" s="5">
        <v>0</v>
      </c>
      <c r="EC37" s="6">
        <f t="shared" si="9"/>
        <v>1550</v>
      </c>
      <c r="ED37" s="6">
        <f t="shared" si="31"/>
        <v>1550</v>
      </c>
      <c r="EE37" s="6">
        <f t="shared" si="10"/>
        <v>1550</v>
      </c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10" customFormat="1" ht="20.25" customHeight="1">
      <c r="A38" s="16">
        <v>29</v>
      </c>
      <c r="B38" s="35" t="s">
        <v>84</v>
      </c>
      <c r="C38" s="5">
        <v>0.86919999999999997</v>
      </c>
      <c r="D38" s="33">
        <v>6310.2849999999999</v>
      </c>
      <c r="E38" s="21">
        <f t="shared" si="11"/>
        <v>58630.837499999994</v>
      </c>
      <c r="F38" s="28">
        <f t="shared" si="12"/>
        <v>44301.837499999994</v>
      </c>
      <c r="G38" s="6">
        <f t="shared" si="0"/>
        <v>33600.267</v>
      </c>
      <c r="H38" s="6">
        <f t="shared" si="13"/>
        <v>75.84395793966786</v>
      </c>
      <c r="I38" s="6">
        <f t="shared" si="14"/>
        <v>57.308181893188895</v>
      </c>
      <c r="J38" s="6">
        <f t="shared" si="1"/>
        <v>12520.5</v>
      </c>
      <c r="K38" s="6">
        <f t="shared" si="1"/>
        <v>7153</v>
      </c>
      <c r="L38" s="6">
        <f t="shared" si="2"/>
        <v>6715.6670000000004</v>
      </c>
      <c r="M38" s="6">
        <f t="shared" si="15"/>
        <v>93.886019851810431</v>
      </c>
      <c r="N38" s="6">
        <f t="shared" si="16"/>
        <v>53.637370712032272</v>
      </c>
      <c r="O38" s="6">
        <f t="shared" si="3"/>
        <v>5698.7</v>
      </c>
      <c r="P38" s="6">
        <f t="shared" si="3"/>
        <v>2510</v>
      </c>
      <c r="Q38" s="6">
        <f t="shared" si="4"/>
        <v>2459.4719999999998</v>
      </c>
      <c r="R38" s="6">
        <f t="shared" si="17"/>
        <v>97.986932270916327</v>
      </c>
      <c r="S38" s="5">
        <f t="shared" si="18"/>
        <v>43.158474739852949</v>
      </c>
      <c r="T38" s="31">
        <v>14.2</v>
      </c>
      <c r="U38" s="31">
        <v>10</v>
      </c>
      <c r="V38" s="6">
        <v>14.66</v>
      </c>
      <c r="W38" s="6">
        <f t="shared" si="19"/>
        <v>146.6</v>
      </c>
      <c r="X38" s="5">
        <f t="shared" si="20"/>
        <v>103.2394366197183</v>
      </c>
      <c r="Y38" s="31">
        <v>2425.8000000000002</v>
      </c>
      <c r="Z38" s="31">
        <v>1500</v>
      </c>
      <c r="AA38" s="6">
        <v>1405.271</v>
      </c>
      <c r="AB38" s="6">
        <f t="shared" si="21"/>
        <v>93.684733333333327</v>
      </c>
      <c r="AC38" s="5">
        <f t="shared" si="22"/>
        <v>57.930208590980293</v>
      </c>
      <c r="AD38" s="31">
        <v>5684.5</v>
      </c>
      <c r="AE38" s="31">
        <v>2500</v>
      </c>
      <c r="AF38" s="6">
        <v>2444.8119999999999</v>
      </c>
      <c r="AG38" s="6">
        <f t="shared" si="23"/>
        <v>97.792479999999998</v>
      </c>
      <c r="AH38" s="5">
        <f t="shared" si="24"/>
        <v>43.008391239335033</v>
      </c>
      <c r="AI38" s="31">
        <v>288</v>
      </c>
      <c r="AJ38" s="31">
        <v>216</v>
      </c>
      <c r="AK38" s="6">
        <v>112</v>
      </c>
      <c r="AL38" s="6">
        <f t="shared" si="25"/>
        <v>51.851851851851848</v>
      </c>
      <c r="AM38" s="5">
        <f t="shared" si="26"/>
        <v>38.888888888888893</v>
      </c>
      <c r="AN38" s="7">
        <v>0</v>
      </c>
      <c r="AO38" s="7">
        <v>0</v>
      </c>
      <c r="AP38" s="6">
        <v>0</v>
      </c>
      <c r="AQ38" s="6" t="e">
        <f t="shared" si="27"/>
        <v>#DIV/0!</v>
      </c>
      <c r="AR38" s="5" t="e">
        <f t="shared" si="28"/>
        <v>#DIV/0!</v>
      </c>
      <c r="AS38" s="7">
        <v>0</v>
      </c>
      <c r="AT38" s="7">
        <v>0</v>
      </c>
      <c r="AU38" s="5">
        <v>0</v>
      </c>
      <c r="AV38" s="5">
        <v>0</v>
      </c>
      <c r="AW38" s="5">
        <v>0</v>
      </c>
      <c r="AX38" s="5">
        <v>0</v>
      </c>
      <c r="AY38" s="5">
        <v>35846.1</v>
      </c>
      <c r="AZ38" s="5">
        <v>26884.6</v>
      </c>
      <c r="BA38" s="5">
        <v>26884.6</v>
      </c>
      <c r="BB38" s="8">
        <v>0</v>
      </c>
      <c r="BC38" s="8">
        <v>0</v>
      </c>
      <c r="BD38" s="8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6">
        <f t="shared" si="5"/>
        <v>1680</v>
      </c>
      <c r="BO38" s="6">
        <f t="shared" si="5"/>
        <v>1260</v>
      </c>
      <c r="BP38" s="6">
        <f t="shared" si="6"/>
        <v>1309.5</v>
      </c>
      <c r="BQ38" s="6">
        <f t="shared" si="29"/>
        <v>103.92857142857143</v>
      </c>
      <c r="BR38" s="5">
        <f t="shared" si="30"/>
        <v>77.946428571428569</v>
      </c>
      <c r="BS38" s="31">
        <v>1680</v>
      </c>
      <c r="BT38" s="31">
        <v>1260</v>
      </c>
      <c r="BU38" s="6">
        <v>1309.5</v>
      </c>
      <c r="BV38" s="6">
        <v>0</v>
      </c>
      <c r="BW38" s="6">
        <v>0</v>
      </c>
      <c r="BX38" s="6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31">
        <v>2428</v>
      </c>
      <c r="CO38" s="31">
        <v>1667</v>
      </c>
      <c r="CP38" s="5">
        <v>1429.424</v>
      </c>
      <c r="CQ38" s="5">
        <v>1360</v>
      </c>
      <c r="CR38" s="5">
        <v>1020</v>
      </c>
      <c r="CS38" s="5">
        <v>461.4</v>
      </c>
      <c r="CT38" s="31">
        <v>0</v>
      </c>
      <c r="CU38" s="31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6">
        <f t="shared" si="7"/>
        <v>48366.6</v>
      </c>
      <c r="DH38" s="6">
        <f t="shared" si="7"/>
        <v>34037.599999999999</v>
      </c>
      <c r="DI38" s="6">
        <f t="shared" si="8"/>
        <v>33600.267</v>
      </c>
      <c r="DJ38" s="5">
        <v>0</v>
      </c>
      <c r="DK38" s="5">
        <v>0</v>
      </c>
      <c r="DL38" s="5">
        <v>0</v>
      </c>
      <c r="DM38" s="5">
        <v>10264.237499999999</v>
      </c>
      <c r="DN38" s="5">
        <v>10264.237499999999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0</v>
      </c>
      <c r="EA38" s="5">
        <v>0</v>
      </c>
      <c r="EB38" s="5">
        <v>0</v>
      </c>
      <c r="EC38" s="6">
        <f t="shared" si="9"/>
        <v>10264.237499999999</v>
      </c>
      <c r="ED38" s="6">
        <f t="shared" si="31"/>
        <v>10264.237499999999</v>
      </c>
      <c r="EE38" s="6">
        <f t="shared" si="10"/>
        <v>0</v>
      </c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10" customFormat="1" ht="20.25" customHeight="1">
      <c r="A39" s="16">
        <v>30</v>
      </c>
      <c r="B39" s="35" t="s">
        <v>85</v>
      </c>
      <c r="C39" s="5">
        <v>2553.1138000000001</v>
      </c>
      <c r="D39" s="33">
        <v>2934.9236999999998</v>
      </c>
      <c r="E39" s="21">
        <f t="shared" si="11"/>
        <v>101471.4</v>
      </c>
      <c r="F39" s="28">
        <f t="shared" si="12"/>
        <v>77637</v>
      </c>
      <c r="G39" s="6">
        <f t="shared" si="0"/>
        <v>63736.208999999988</v>
      </c>
      <c r="H39" s="6">
        <f t="shared" si="13"/>
        <v>82.095146643997055</v>
      </c>
      <c r="I39" s="6">
        <f t="shared" si="14"/>
        <v>62.811993330140304</v>
      </c>
      <c r="J39" s="6">
        <f t="shared" si="1"/>
        <v>23496.6</v>
      </c>
      <c r="K39" s="6">
        <f t="shared" si="1"/>
        <v>16251.9</v>
      </c>
      <c r="L39" s="6">
        <f t="shared" si="2"/>
        <v>12467.108999999999</v>
      </c>
      <c r="M39" s="6">
        <f t="shared" si="15"/>
        <v>76.711701401066946</v>
      </c>
      <c r="N39" s="6">
        <f t="shared" si="16"/>
        <v>53.05920431041087</v>
      </c>
      <c r="O39" s="6">
        <f t="shared" si="3"/>
        <v>9401.2999999999993</v>
      </c>
      <c r="P39" s="6">
        <f t="shared" si="3"/>
        <v>6781.8</v>
      </c>
      <c r="Q39" s="6">
        <f t="shared" si="4"/>
        <v>5170.625</v>
      </c>
      <c r="R39" s="6">
        <f t="shared" si="17"/>
        <v>76.242664189448234</v>
      </c>
      <c r="S39" s="5">
        <f t="shared" si="18"/>
        <v>54.999042685586041</v>
      </c>
      <c r="T39" s="31">
        <v>119</v>
      </c>
      <c r="U39" s="31">
        <v>89.1</v>
      </c>
      <c r="V39" s="6">
        <v>15.375</v>
      </c>
      <c r="W39" s="6">
        <f t="shared" si="19"/>
        <v>17.255892255892256</v>
      </c>
      <c r="X39" s="5">
        <f t="shared" si="20"/>
        <v>12.920168067226893</v>
      </c>
      <c r="Y39" s="31">
        <v>2644.3</v>
      </c>
      <c r="Z39" s="31">
        <v>1978.8</v>
      </c>
      <c r="AA39" s="6">
        <v>1785.164</v>
      </c>
      <c r="AB39" s="6">
        <f t="shared" si="21"/>
        <v>90.214473418233283</v>
      </c>
      <c r="AC39" s="5">
        <f t="shared" si="22"/>
        <v>67.509889195628318</v>
      </c>
      <c r="AD39" s="31">
        <v>9282.2999999999993</v>
      </c>
      <c r="AE39" s="31">
        <v>6692.7</v>
      </c>
      <c r="AF39" s="6">
        <v>5155.25</v>
      </c>
      <c r="AG39" s="6">
        <f t="shared" si="23"/>
        <v>77.027955832474191</v>
      </c>
      <c r="AH39" s="5">
        <f t="shared" si="24"/>
        <v>55.53849800157289</v>
      </c>
      <c r="AI39" s="31">
        <v>664</v>
      </c>
      <c r="AJ39" s="31">
        <v>548</v>
      </c>
      <c r="AK39" s="6">
        <v>546.28</v>
      </c>
      <c r="AL39" s="6">
        <f t="shared" si="25"/>
        <v>99.686131386861305</v>
      </c>
      <c r="AM39" s="5">
        <f t="shared" si="26"/>
        <v>82.271084337349393</v>
      </c>
      <c r="AN39" s="7">
        <v>0</v>
      </c>
      <c r="AO39" s="7">
        <v>0</v>
      </c>
      <c r="AP39" s="6">
        <v>0</v>
      </c>
      <c r="AQ39" s="6" t="e">
        <f t="shared" si="27"/>
        <v>#DIV/0!</v>
      </c>
      <c r="AR39" s="5" t="e">
        <f t="shared" si="28"/>
        <v>#DIV/0!</v>
      </c>
      <c r="AS39" s="7">
        <v>0</v>
      </c>
      <c r="AT39" s="7">
        <v>0</v>
      </c>
      <c r="AU39" s="5">
        <v>0</v>
      </c>
      <c r="AV39" s="5">
        <v>0</v>
      </c>
      <c r="AW39" s="5">
        <v>0</v>
      </c>
      <c r="AX39" s="5">
        <v>0</v>
      </c>
      <c r="AY39" s="5">
        <v>66358.8</v>
      </c>
      <c r="AZ39" s="5">
        <v>49769.1</v>
      </c>
      <c r="BA39" s="5">
        <v>49769.1</v>
      </c>
      <c r="BB39" s="8">
        <v>0</v>
      </c>
      <c r="BC39" s="8">
        <v>0</v>
      </c>
      <c r="BD39" s="8">
        <v>0</v>
      </c>
      <c r="BE39" s="5">
        <v>0</v>
      </c>
      <c r="BF39" s="5">
        <v>0</v>
      </c>
      <c r="BG39" s="5">
        <v>1500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6">
        <f t="shared" si="5"/>
        <v>1519.6000000000001</v>
      </c>
      <c r="BO39" s="6">
        <f t="shared" si="5"/>
        <v>1117.8</v>
      </c>
      <c r="BP39" s="6">
        <f t="shared" si="6"/>
        <v>898.15</v>
      </c>
      <c r="BQ39" s="6">
        <f t="shared" si="29"/>
        <v>80.349794238683131</v>
      </c>
      <c r="BR39" s="5">
        <f t="shared" si="30"/>
        <v>59.104369570939717</v>
      </c>
      <c r="BS39" s="31">
        <v>1519.6000000000001</v>
      </c>
      <c r="BT39" s="31">
        <v>1117.8</v>
      </c>
      <c r="BU39" s="6">
        <v>898.15</v>
      </c>
      <c r="BV39" s="6">
        <v>0</v>
      </c>
      <c r="BW39" s="6">
        <v>0</v>
      </c>
      <c r="BX39" s="6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1500</v>
      </c>
      <c r="CL39" s="5">
        <v>0</v>
      </c>
      <c r="CM39" s="5">
        <v>360</v>
      </c>
      <c r="CN39" s="31">
        <v>7767.4</v>
      </c>
      <c r="CO39" s="31">
        <v>5825.5</v>
      </c>
      <c r="CP39" s="5">
        <v>3706.89</v>
      </c>
      <c r="CQ39" s="5">
        <v>1876.6</v>
      </c>
      <c r="CR39" s="5">
        <v>1407.4</v>
      </c>
      <c r="CS39" s="5">
        <v>449.19</v>
      </c>
      <c r="CT39" s="31">
        <v>0</v>
      </c>
      <c r="CU39" s="31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6">
        <f t="shared" si="7"/>
        <v>89855.4</v>
      </c>
      <c r="DH39" s="6">
        <f t="shared" si="7"/>
        <v>66021</v>
      </c>
      <c r="DI39" s="6">
        <f t="shared" si="8"/>
        <v>63736.208999999995</v>
      </c>
      <c r="DJ39" s="5">
        <v>0</v>
      </c>
      <c r="DK39" s="5">
        <v>0</v>
      </c>
      <c r="DL39" s="5">
        <v>0</v>
      </c>
      <c r="DM39" s="5">
        <v>11616</v>
      </c>
      <c r="DN39" s="5">
        <v>11616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5401.8</v>
      </c>
      <c r="DZ39" s="5">
        <v>5401.8</v>
      </c>
      <c r="EA39" s="5">
        <v>5401.8</v>
      </c>
      <c r="EB39" s="5">
        <v>0</v>
      </c>
      <c r="EC39" s="6">
        <f t="shared" si="9"/>
        <v>17017.8</v>
      </c>
      <c r="ED39" s="6">
        <f t="shared" si="31"/>
        <v>17017.8</v>
      </c>
      <c r="EE39" s="6">
        <f t="shared" si="10"/>
        <v>5401.8</v>
      </c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10" customFormat="1" ht="20.25" customHeight="1">
      <c r="A40" s="16">
        <v>31</v>
      </c>
      <c r="B40" s="35" t="s">
        <v>86</v>
      </c>
      <c r="C40" s="5">
        <v>2481.7211000000002</v>
      </c>
      <c r="D40" s="33">
        <v>3938.3139000000001</v>
      </c>
      <c r="E40" s="21">
        <f t="shared" si="11"/>
        <v>34694.5</v>
      </c>
      <c r="F40" s="28">
        <f t="shared" si="12"/>
        <v>26590.2</v>
      </c>
      <c r="G40" s="6">
        <f t="shared" si="0"/>
        <v>22933.599999999999</v>
      </c>
      <c r="H40" s="6">
        <f t="shared" si="13"/>
        <v>86.248317049138407</v>
      </c>
      <c r="I40" s="6">
        <f t="shared" si="14"/>
        <v>66.101543472308293</v>
      </c>
      <c r="J40" s="6">
        <f t="shared" si="1"/>
        <v>7261.2</v>
      </c>
      <c r="K40" s="6">
        <f t="shared" si="1"/>
        <v>5285.9</v>
      </c>
      <c r="L40" s="6">
        <f t="shared" si="2"/>
        <v>4546.5</v>
      </c>
      <c r="M40" s="6">
        <f t="shared" si="15"/>
        <v>86.011842827143909</v>
      </c>
      <c r="N40" s="6">
        <f t="shared" si="16"/>
        <v>62.613617583870443</v>
      </c>
      <c r="O40" s="6">
        <f t="shared" si="3"/>
        <v>1743.5</v>
      </c>
      <c r="P40" s="6">
        <f t="shared" si="3"/>
        <v>947.7</v>
      </c>
      <c r="Q40" s="6">
        <f t="shared" si="4"/>
        <v>640.55399999999997</v>
      </c>
      <c r="R40" s="6">
        <f t="shared" si="17"/>
        <v>67.590376701487813</v>
      </c>
      <c r="S40" s="5">
        <f t="shared" si="18"/>
        <v>36.739546888442788</v>
      </c>
      <c r="T40" s="31">
        <v>1.5</v>
      </c>
      <c r="U40" s="31">
        <v>1.2</v>
      </c>
      <c r="V40" s="6">
        <v>0.20399999999999999</v>
      </c>
      <c r="W40" s="6">
        <f t="shared" si="19"/>
        <v>17</v>
      </c>
      <c r="X40" s="5">
        <f t="shared" si="20"/>
        <v>13.599999999999998</v>
      </c>
      <c r="Y40" s="31">
        <v>2850</v>
      </c>
      <c r="Z40" s="31">
        <v>2337.5</v>
      </c>
      <c r="AA40" s="6">
        <v>2203.56</v>
      </c>
      <c r="AB40" s="6">
        <f t="shared" si="21"/>
        <v>94.269946524064181</v>
      </c>
      <c r="AC40" s="5">
        <f t="shared" si="22"/>
        <v>77.317894736842106</v>
      </c>
      <c r="AD40" s="31">
        <v>1742</v>
      </c>
      <c r="AE40" s="31">
        <v>946.5</v>
      </c>
      <c r="AF40" s="6">
        <v>640.35</v>
      </c>
      <c r="AG40" s="6">
        <f t="shared" si="23"/>
        <v>67.654516640253576</v>
      </c>
      <c r="AH40" s="5">
        <f t="shared" si="24"/>
        <v>36.759471871412167</v>
      </c>
      <c r="AI40" s="31">
        <v>105</v>
      </c>
      <c r="AJ40" s="31">
        <v>78.7</v>
      </c>
      <c r="AK40" s="6">
        <v>46.5</v>
      </c>
      <c r="AL40" s="6">
        <f t="shared" si="25"/>
        <v>59.085133418043199</v>
      </c>
      <c r="AM40" s="5">
        <f t="shared" si="26"/>
        <v>44.285714285714285</v>
      </c>
      <c r="AN40" s="7">
        <v>0</v>
      </c>
      <c r="AO40" s="7">
        <v>0</v>
      </c>
      <c r="AP40" s="6">
        <v>0</v>
      </c>
      <c r="AQ40" s="6" t="e">
        <f t="shared" si="27"/>
        <v>#DIV/0!</v>
      </c>
      <c r="AR40" s="5" t="e">
        <f t="shared" si="28"/>
        <v>#DIV/0!</v>
      </c>
      <c r="AS40" s="7">
        <v>0</v>
      </c>
      <c r="AT40" s="7">
        <v>0</v>
      </c>
      <c r="AU40" s="5">
        <v>0</v>
      </c>
      <c r="AV40" s="5">
        <v>0</v>
      </c>
      <c r="AW40" s="5">
        <v>0</v>
      </c>
      <c r="AX40" s="5">
        <v>0</v>
      </c>
      <c r="AY40" s="5">
        <v>24516.1</v>
      </c>
      <c r="AZ40" s="5">
        <v>18387.099999999999</v>
      </c>
      <c r="BA40" s="5">
        <v>18387.099999999999</v>
      </c>
      <c r="BB40" s="8">
        <v>0</v>
      </c>
      <c r="BC40" s="8">
        <v>0</v>
      </c>
      <c r="BD40" s="8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6">
        <f t="shared" si="5"/>
        <v>1564.5</v>
      </c>
      <c r="BO40" s="6">
        <f t="shared" si="5"/>
        <v>1173.4000000000001</v>
      </c>
      <c r="BP40" s="6">
        <f t="shared" si="6"/>
        <v>1311.08</v>
      </c>
      <c r="BQ40" s="6">
        <f t="shared" si="29"/>
        <v>111.73342423725923</v>
      </c>
      <c r="BR40" s="5">
        <f t="shared" si="30"/>
        <v>83.801853627356977</v>
      </c>
      <c r="BS40" s="31">
        <v>577.80000000000007</v>
      </c>
      <c r="BT40" s="31">
        <v>433.4</v>
      </c>
      <c r="BU40" s="6">
        <v>423.73</v>
      </c>
      <c r="BV40" s="5">
        <v>986.7</v>
      </c>
      <c r="BW40" s="5">
        <v>740</v>
      </c>
      <c r="BX40" s="6">
        <v>887.35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31">
        <v>998.2</v>
      </c>
      <c r="CO40" s="31">
        <v>748.6</v>
      </c>
      <c r="CP40" s="5">
        <v>344.80599999999998</v>
      </c>
      <c r="CQ40" s="5">
        <v>998.2</v>
      </c>
      <c r="CR40" s="5">
        <v>748.6</v>
      </c>
      <c r="CS40" s="5">
        <v>323.80599999999998</v>
      </c>
      <c r="CT40" s="31">
        <v>0</v>
      </c>
      <c r="CU40" s="31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6">
        <f t="shared" si="7"/>
        <v>31777.3</v>
      </c>
      <c r="DH40" s="6">
        <f t="shared" si="7"/>
        <v>23673</v>
      </c>
      <c r="DI40" s="6">
        <f t="shared" si="8"/>
        <v>22933.599999999999</v>
      </c>
      <c r="DJ40" s="5">
        <v>0</v>
      </c>
      <c r="DK40" s="5">
        <v>0</v>
      </c>
      <c r="DL40" s="5">
        <v>0</v>
      </c>
      <c r="DM40" s="5">
        <v>2917.2</v>
      </c>
      <c r="DN40" s="5">
        <v>2917.2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0</v>
      </c>
      <c r="EB40" s="5">
        <v>0</v>
      </c>
      <c r="EC40" s="6">
        <f t="shared" si="9"/>
        <v>2917.2</v>
      </c>
      <c r="ED40" s="6">
        <f t="shared" si="31"/>
        <v>2917.2</v>
      </c>
      <c r="EE40" s="6">
        <f t="shared" si="10"/>
        <v>0</v>
      </c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0" customFormat="1" ht="20.25" customHeight="1">
      <c r="A41" s="16">
        <v>32</v>
      </c>
      <c r="B41" s="35" t="s">
        <v>87</v>
      </c>
      <c r="C41" s="5">
        <v>36.106000000000002</v>
      </c>
      <c r="D41" s="33">
        <v>3.7090000000000001</v>
      </c>
      <c r="E41" s="21">
        <f t="shared" si="11"/>
        <v>36188.299999999996</v>
      </c>
      <c r="F41" s="28">
        <f t="shared" si="12"/>
        <v>26725</v>
      </c>
      <c r="G41" s="6">
        <f t="shared" si="0"/>
        <v>23528.169000000002</v>
      </c>
      <c r="H41" s="6">
        <f t="shared" si="13"/>
        <v>88.038050514499545</v>
      </c>
      <c r="I41" s="6">
        <f t="shared" si="14"/>
        <v>65.01595543310961</v>
      </c>
      <c r="J41" s="6">
        <f t="shared" si="1"/>
        <v>13212.5</v>
      </c>
      <c r="K41" s="6">
        <f t="shared" si="1"/>
        <v>9493.1</v>
      </c>
      <c r="L41" s="6">
        <f t="shared" si="2"/>
        <v>6296.2690000000002</v>
      </c>
      <c r="M41" s="6">
        <f t="shared" si="15"/>
        <v>66.324688457932595</v>
      </c>
      <c r="N41" s="6">
        <f t="shared" si="16"/>
        <v>47.653880794701983</v>
      </c>
      <c r="O41" s="6">
        <f t="shared" si="3"/>
        <v>4547.7</v>
      </c>
      <c r="P41" s="6">
        <f t="shared" si="3"/>
        <v>3203.1</v>
      </c>
      <c r="Q41" s="6">
        <f t="shared" si="4"/>
        <v>1745.212</v>
      </c>
      <c r="R41" s="6">
        <f t="shared" si="17"/>
        <v>54.485092566576135</v>
      </c>
      <c r="S41" s="5">
        <f t="shared" si="18"/>
        <v>38.375706401037888</v>
      </c>
      <c r="T41" s="31">
        <v>4.2</v>
      </c>
      <c r="U41" s="31">
        <v>3.1</v>
      </c>
      <c r="V41" s="6">
        <v>4.2119999999999997</v>
      </c>
      <c r="W41" s="6">
        <f t="shared" si="19"/>
        <v>135.87096774193549</v>
      </c>
      <c r="X41" s="5">
        <f t="shared" si="20"/>
        <v>100.28571428571426</v>
      </c>
      <c r="Y41" s="31">
        <v>3638.6</v>
      </c>
      <c r="Z41" s="31">
        <v>2700</v>
      </c>
      <c r="AA41" s="6">
        <v>1986.5609999999999</v>
      </c>
      <c r="AB41" s="6">
        <f t="shared" si="21"/>
        <v>73.576333333333338</v>
      </c>
      <c r="AC41" s="5">
        <f t="shared" si="22"/>
        <v>54.596850436981256</v>
      </c>
      <c r="AD41" s="31">
        <v>4543.5</v>
      </c>
      <c r="AE41" s="31">
        <v>3200</v>
      </c>
      <c r="AF41" s="6">
        <v>1741</v>
      </c>
      <c r="AG41" s="6">
        <f t="shared" si="23"/>
        <v>54.40625</v>
      </c>
      <c r="AH41" s="5">
        <f t="shared" si="24"/>
        <v>38.318476945086388</v>
      </c>
      <c r="AI41" s="31">
        <v>60</v>
      </c>
      <c r="AJ41" s="31">
        <v>45</v>
      </c>
      <c r="AK41" s="6">
        <v>105.496</v>
      </c>
      <c r="AL41" s="6">
        <f t="shared" si="25"/>
        <v>234.43555555555554</v>
      </c>
      <c r="AM41" s="5">
        <f t="shared" si="26"/>
        <v>175.82666666666665</v>
      </c>
      <c r="AN41" s="7">
        <v>0</v>
      </c>
      <c r="AO41" s="7">
        <v>0</v>
      </c>
      <c r="AP41" s="6">
        <v>0</v>
      </c>
      <c r="AQ41" s="6" t="e">
        <f t="shared" si="27"/>
        <v>#DIV/0!</v>
      </c>
      <c r="AR41" s="5" t="e">
        <f t="shared" si="28"/>
        <v>#DIV/0!</v>
      </c>
      <c r="AS41" s="7">
        <v>0</v>
      </c>
      <c r="AT41" s="7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22975.8</v>
      </c>
      <c r="AZ41" s="5">
        <v>17231.900000000001</v>
      </c>
      <c r="BA41" s="5">
        <v>17231.900000000001</v>
      </c>
      <c r="BB41" s="8">
        <v>0</v>
      </c>
      <c r="BC41" s="8">
        <v>0</v>
      </c>
      <c r="BD41" s="8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6">
        <f t="shared" si="5"/>
        <v>2746.2</v>
      </c>
      <c r="BO41" s="6">
        <f t="shared" si="5"/>
        <v>2060</v>
      </c>
      <c r="BP41" s="6">
        <f t="shared" si="6"/>
        <v>1491</v>
      </c>
      <c r="BQ41" s="6">
        <f t="shared" si="29"/>
        <v>72.378640776699029</v>
      </c>
      <c r="BR41" s="5">
        <f t="shared" si="30"/>
        <v>54.293205156215862</v>
      </c>
      <c r="BS41" s="31">
        <v>2746.2</v>
      </c>
      <c r="BT41" s="31">
        <v>2060</v>
      </c>
      <c r="BU41" s="6">
        <v>1491</v>
      </c>
      <c r="BV41" s="5">
        <v>0</v>
      </c>
      <c r="BW41" s="5">
        <v>0</v>
      </c>
      <c r="BX41" s="6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31">
        <v>2220</v>
      </c>
      <c r="CO41" s="31">
        <v>1485</v>
      </c>
      <c r="CP41" s="5">
        <v>968</v>
      </c>
      <c r="CQ41" s="5">
        <v>780</v>
      </c>
      <c r="CR41" s="5">
        <v>585</v>
      </c>
      <c r="CS41" s="5">
        <v>0</v>
      </c>
      <c r="CT41" s="31">
        <v>0</v>
      </c>
      <c r="CU41" s="31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6">
        <f t="shared" si="7"/>
        <v>36188.299999999996</v>
      </c>
      <c r="DH41" s="6">
        <f t="shared" si="7"/>
        <v>26725</v>
      </c>
      <c r="DI41" s="6">
        <f t="shared" si="8"/>
        <v>23528.169000000002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6">
        <f t="shared" si="9"/>
        <v>0</v>
      </c>
      <c r="ED41" s="6">
        <f t="shared" si="31"/>
        <v>0</v>
      </c>
      <c r="EE41" s="6">
        <f t="shared" si="10"/>
        <v>0</v>
      </c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10" customFormat="1" ht="20.25" customHeight="1">
      <c r="A42" s="16">
        <v>33</v>
      </c>
      <c r="B42" s="35" t="s">
        <v>88</v>
      </c>
      <c r="C42" s="5">
        <v>1299.7430999999999</v>
      </c>
      <c r="D42" s="33">
        <v>5357.5907999999999</v>
      </c>
      <c r="E42" s="21">
        <f t="shared" si="11"/>
        <v>43164</v>
      </c>
      <c r="F42" s="28">
        <f t="shared" si="12"/>
        <v>30407.200000000001</v>
      </c>
      <c r="G42" s="6">
        <f t="shared" ref="G42:G51" si="32">DI42+EE42-EA42</f>
        <v>30202.742399999999</v>
      </c>
      <c r="H42" s="6">
        <f t="shared" si="13"/>
        <v>99.327601357573201</v>
      </c>
      <c r="I42" s="6">
        <f t="shared" si="14"/>
        <v>69.972065610230743</v>
      </c>
      <c r="J42" s="6">
        <f t="shared" ref="J42:K51" si="33">T42+Y42+AD42+AI42+AN42+AS42+BK42+BS42+BV42+BY42+CB42+CE42+CK42+CN42+CT42+CW42+DC42</f>
        <v>8017.7000000000007</v>
      </c>
      <c r="K42" s="6">
        <f t="shared" si="33"/>
        <v>4047.5</v>
      </c>
      <c r="L42" s="6">
        <f t="shared" ref="L42:L51" si="34">V42+AA42+AF42+AK42+AP42+AU42+BM42+BU42+BX42+CA42+CD42+CG42+CM42+CP42+CV42+CY42+DE42</f>
        <v>3843.0423999999998</v>
      </c>
      <c r="M42" s="6">
        <f t="shared" si="15"/>
        <v>94.948546016059282</v>
      </c>
      <c r="N42" s="6">
        <f t="shared" si="16"/>
        <v>47.931980493158875</v>
      </c>
      <c r="O42" s="6">
        <f t="shared" ref="O42:P51" si="35">T42+AD42</f>
        <v>3704.4</v>
      </c>
      <c r="P42" s="6">
        <f t="shared" si="35"/>
        <v>1349.8</v>
      </c>
      <c r="Q42" s="6">
        <f t="shared" ref="Q42:Q51" si="36">V42+AF42</f>
        <v>1639.6114</v>
      </c>
      <c r="R42" s="6">
        <f t="shared" si="17"/>
        <v>121.47069195436362</v>
      </c>
      <c r="S42" s="5">
        <f t="shared" si="18"/>
        <v>44.261186696900985</v>
      </c>
      <c r="T42" s="31">
        <v>0</v>
      </c>
      <c r="U42" s="31">
        <v>0</v>
      </c>
      <c r="V42" s="6">
        <v>0</v>
      </c>
      <c r="W42" s="6" t="e">
        <f t="shared" si="19"/>
        <v>#DIV/0!</v>
      </c>
      <c r="X42" s="5" t="e">
        <f t="shared" si="20"/>
        <v>#DIV/0!</v>
      </c>
      <c r="Y42" s="31">
        <v>2600.1999999999998</v>
      </c>
      <c r="Z42" s="31">
        <v>1450.2</v>
      </c>
      <c r="AA42" s="6">
        <v>1249.2472</v>
      </c>
      <c r="AB42" s="6">
        <f t="shared" si="21"/>
        <v>86.143097503792575</v>
      </c>
      <c r="AC42" s="5">
        <f t="shared" si="22"/>
        <v>48.044273517421743</v>
      </c>
      <c r="AD42" s="31">
        <v>3704.4</v>
      </c>
      <c r="AE42" s="31">
        <v>1349.8</v>
      </c>
      <c r="AF42" s="6">
        <v>1639.6114</v>
      </c>
      <c r="AG42" s="6">
        <f t="shared" si="23"/>
        <v>121.47069195436362</v>
      </c>
      <c r="AH42" s="5">
        <f t="shared" si="24"/>
        <v>44.261186696900985</v>
      </c>
      <c r="AI42" s="31">
        <v>98</v>
      </c>
      <c r="AJ42" s="31">
        <v>75</v>
      </c>
      <c r="AK42" s="6">
        <v>53.13</v>
      </c>
      <c r="AL42" s="6">
        <f t="shared" si="25"/>
        <v>70.84</v>
      </c>
      <c r="AM42" s="5">
        <f t="shared" si="26"/>
        <v>54.214285714285715</v>
      </c>
      <c r="AN42" s="7">
        <v>0</v>
      </c>
      <c r="AO42" s="7">
        <v>0</v>
      </c>
      <c r="AP42" s="6">
        <v>0</v>
      </c>
      <c r="AQ42" s="6" t="e">
        <f t="shared" si="27"/>
        <v>#DIV/0!</v>
      </c>
      <c r="AR42" s="5" t="e">
        <f t="shared" si="28"/>
        <v>#DIV/0!</v>
      </c>
      <c r="AS42" s="7">
        <v>0</v>
      </c>
      <c r="AT42" s="7">
        <v>0</v>
      </c>
      <c r="AU42" s="5">
        <v>0</v>
      </c>
      <c r="AV42" s="5">
        <v>0</v>
      </c>
      <c r="AW42" s="5">
        <v>0</v>
      </c>
      <c r="AX42" s="5">
        <v>0</v>
      </c>
      <c r="AY42" s="5">
        <v>35146.300000000003</v>
      </c>
      <c r="AZ42" s="5">
        <v>26359.7</v>
      </c>
      <c r="BA42" s="5">
        <v>26359.7</v>
      </c>
      <c r="BB42" s="8">
        <v>0</v>
      </c>
      <c r="BC42" s="8">
        <v>0</v>
      </c>
      <c r="BD42" s="8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6">
        <f t="shared" ref="BN42:BO51" si="37">BS42+BV42+BY42+CB42</f>
        <v>785.1</v>
      </c>
      <c r="BO42" s="6">
        <f t="shared" si="37"/>
        <v>550</v>
      </c>
      <c r="BP42" s="6">
        <f t="shared" ref="BP42:BP51" si="38">BU42+BX42+CA42+CD42</f>
        <v>500.01</v>
      </c>
      <c r="BQ42" s="6">
        <f t="shared" si="29"/>
        <v>90.910909090909087</v>
      </c>
      <c r="BR42" s="5">
        <f t="shared" si="30"/>
        <v>63.687428353076037</v>
      </c>
      <c r="BS42" s="31">
        <v>785.1</v>
      </c>
      <c r="BT42" s="31">
        <v>550</v>
      </c>
      <c r="BU42" s="6">
        <v>500.01</v>
      </c>
      <c r="BV42" s="5">
        <v>0</v>
      </c>
      <c r="BW42" s="5">
        <v>0</v>
      </c>
      <c r="BX42" s="6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31">
        <v>830</v>
      </c>
      <c r="CO42" s="31">
        <v>622.5</v>
      </c>
      <c r="CP42" s="5">
        <v>401.04379999999998</v>
      </c>
      <c r="CQ42" s="5">
        <v>830</v>
      </c>
      <c r="CR42" s="5">
        <v>622.5</v>
      </c>
      <c r="CS42" s="5">
        <v>235.52</v>
      </c>
      <c r="CT42" s="31">
        <v>0</v>
      </c>
      <c r="CU42" s="31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6">
        <f t="shared" ref="DG42:DH51" si="39">T42+Y42+AD42+AI42+AN42+AS42+AV42+AY42+BB42+BE42+BH42+BK42+BS42+BV42+BY42+CB42+CE42+CH42+CK42+CN42+CT42+CW42+CZ42+DC42</f>
        <v>43164</v>
      </c>
      <c r="DH42" s="6">
        <f t="shared" si="39"/>
        <v>30407.200000000001</v>
      </c>
      <c r="DI42" s="6">
        <f t="shared" ref="DI42:DI51" si="40">V42+AA42+AF42+AK42+AP42+AU42+AX42+BA42+BD42+BG42+BJ42+BM42+BU42+BX42+CA42+CD42+CG42+CJ42+CM42+CP42+CV42+CY42+DB42+DE42+DF42</f>
        <v>30202.742399999999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6">
        <f t="shared" ref="EC42:EC51" si="41">DJ42+DM42+DP42+DS42+DV42+DY42</f>
        <v>0</v>
      </c>
      <c r="ED42" s="6">
        <f t="shared" si="31"/>
        <v>0</v>
      </c>
      <c r="EE42" s="6">
        <f t="shared" si="10"/>
        <v>0</v>
      </c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10" customFormat="1" ht="20.25" customHeight="1">
      <c r="A43" s="16">
        <v>34</v>
      </c>
      <c r="B43" s="35" t="s">
        <v>89</v>
      </c>
      <c r="C43" s="5">
        <v>4.42</v>
      </c>
      <c r="D43" s="33">
        <v>0.94599999999999995</v>
      </c>
      <c r="E43" s="21">
        <f t="shared" si="11"/>
        <v>20376.5</v>
      </c>
      <c r="F43" s="28">
        <f t="shared" si="12"/>
        <v>14907.4</v>
      </c>
      <c r="G43" s="6">
        <f t="shared" si="32"/>
        <v>11874.65</v>
      </c>
      <c r="H43" s="6">
        <f t="shared" si="13"/>
        <v>79.656076847740039</v>
      </c>
      <c r="I43" s="6">
        <f t="shared" si="14"/>
        <v>58.276200525114717</v>
      </c>
      <c r="J43" s="6">
        <f t="shared" si="33"/>
        <v>6142</v>
      </c>
      <c r="K43" s="6">
        <f t="shared" si="33"/>
        <v>4231.5</v>
      </c>
      <c r="L43" s="6">
        <f t="shared" si="34"/>
        <v>1198.75</v>
      </c>
      <c r="M43" s="6">
        <f t="shared" si="15"/>
        <v>28.329197684036394</v>
      </c>
      <c r="N43" s="6">
        <f t="shared" si="16"/>
        <v>19.517258222077498</v>
      </c>
      <c r="O43" s="6">
        <f t="shared" si="35"/>
        <v>2100</v>
      </c>
      <c r="P43" s="6">
        <f t="shared" si="35"/>
        <v>1200</v>
      </c>
      <c r="Q43" s="6">
        <f t="shared" si="36"/>
        <v>703.05</v>
      </c>
      <c r="R43" s="6">
        <f t="shared" si="17"/>
        <v>58.587499999999991</v>
      </c>
      <c r="S43" s="5">
        <f t="shared" si="18"/>
        <v>33.478571428571428</v>
      </c>
      <c r="T43" s="31">
        <v>0</v>
      </c>
      <c r="U43" s="31">
        <v>0</v>
      </c>
      <c r="V43" s="6">
        <v>0</v>
      </c>
      <c r="W43" s="6" t="e">
        <f t="shared" si="19"/>
        <v>#DIV/0!</v>
      </c>
      <c r="X43" s="5" t="e">
        <f t="shared" si="20"/>
        <v>#DIV/0!</v>
      </c>
      <c r="Y43" s="31">
        <v>2000</v>
      </c>
      <c r="Z43" s="31">
        <v>1500</v>
      </c>
      <c r="AA43" s="6">
        <v>374.7</v>
      </c>
      <c r="AB43" s="6">
        <f t="shared" si="21"/>
        <v>24.98</v>
      </c>
      <c r="AC43" s="5">
        <f t="shared" si="22"/>
        <v>18.734999999999999</v>
      </c>
      <c r="AD43" s="31">
        <v>2100</v>
      </c>
      <c r="AE43" s="31">
        <v>1200</v>
      </c>
      <c r="AF43" s="6">
        <v>703.05</v>
      </c>
      <c r="AG43" s="6">
        <f t="shared" si="23"/>
        <v>58.587499999999991</v>
      </c>
      <c r="AH43" s="5">
        <f t="shared" si="24"/>
        <v>33.478571428571428</v>
      </c>
      <c r="AI43" s="31">
        <v>48</v>
      </c>
      <c r="AJ43" s="31">
        <v>36</v>
      </c>
      <c r="AK43" s="6">
        <v>0</v>
      </c>
      <c r="AL43" s="6">
        <f t="shared" si="25"/>
        <v>0</v>
      </c>
      <c r="AM43" s="5">
        <f t="shared" si="26"/>
        <v>0</v>
      </c>
      <c r="AN43" s="7">
        <v>0</v>
      </c>
      <c r="AO43" s="7">
        <v>0</v>
      </c>
      <c r="AP43" s="6">
        <v>0</v>
      </c>
      <c r="AQ43" s="6" t="e">
        <f t="shared" si="27"/>
        <v>#DIV/0!</v>
      </c>
      <c r="AR43" s="5" t="e">
        <f t="shared" si="28"/>
        <v>#DIV/0!</v>
      </c>
      <c r="AS43" s="7">
        <v>0</v>
      </c>
      <c r="AT43" s="7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14234.5</v>
      </c>
      <c r="AZ43" s="5">
        <v>10675.9</v>
      </c>
      <c r="BA43" s="5">
        <v>10675.9</v>
      </c>
      <c r="BB43" s="8">
        <v>0</v>
      </c>
      <c r="BC43" s="8">
        <v>0</v>
      </c>
      <c r="BD43" s="8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6">
        <f t="shared" si="37"/>
        <v>1394</v>
      </c>
      <c r="BO43" s="6">
        <f t="shared" si="37"/>
        <v>1045.5</v>
      </c>
      <c r="BP43" s="6">
        <f t="shared" si="38"/>
        <v>121</v>
      </c>
      <c r="BQ43" s="6">
        <f t="shared" si="29"/>
        <v>11.573409851745577</v>
      </c>
      <c r="BR43" s="5">
        <f t="shared" si="30"/>
        <v>8.6800573888091836</v>
      </c>
      <c r="BS43" s="31">
        <v>1394</v>
      </c>
      <c r="BT43" s="31">
        <v>1045.5</v>
      </c>
      <c r="BU43" s="6">
        <v>121</v>
      </c>
      <c r="BV43" s="5">
        <v>0</v>
      </c>
      <c r="BW43" s="5">
        <v>0</v>
      </c>
      <c r="BX43" s="6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31">
        <v>600</v>
      </c>
      <c r="CO43" s="31">
        <v>450</v>
      </c>
      <c r="CP43" s="5">
        <v>0</v>
      </c>
      <c r="CQ43" s="5">
        <v>600</v>
      </c>
      <c r="CR43" s="5">
        <v>450</v>
      </c>
      <c r="CS43" s="5">
        <v>0</v>
      </c>
      <c r="CT43" s="31">
        <v>0</v>
      </c>
      <c r="CU43" s="31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6">
        <f t="shared" si="39"/>
        <v>20376.5</v>
      </c>
      <c r="DH43" s="6">
        <f t="shared" si="39"/>
        <v>14907.4</v>
      </c>
      <c r="DI43" s="6">
        <f t="shared" si="40"/>
        <v>11874.65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6">
        <f t="shared" si="41"/>
        <v>0</v>
      </c>
      <c r="ED43" s="6">
        <f t="shared" si="31"/>
        <v>0</v>
      </c>
      <c r="EE43" s="6">
        <f t="shared" si="10"/>
        <v>0</v>
      </c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10" customFormat="1" ht="20.25" customHeight="1">
      <c r="A44" s="16">
        <v>35</v>
      </c>
      <c r="B44" s="35" t="s">
        <v>90</v>
      </c>
      <c r="C44" s="5">
        <v>0.27800000000000002</v>
      </c>
      <c r="D44" s="33">
        <v>2107.8656000000001</v>
      </c>
      <c r="E44" s="21">
        <f t="shared" si="11"/>
        <v>10960.699999999999</v>
      </c>
      <c r="F44" s="28">
        <f t="shared" si="12"/>
        <v>7828.4</v>
      </c>
      <c r="G44" s="6">
        <f t="shared" si="32"/>
        <v>7057.1999999999989</v>
      </c>
      <c r="H44" s="6">
        <f t="shared" si="13"/>
        <v>90.148689387358843</v>
      </c>
      <c r="I44" s="6">
        <f t="shared" si="14"/>
        <v>64.386398678916493</v>
      </c>
      <c r="J44" s="6">
        <f t="shared" si="33"/>
        <v>4752.2</v>
      </c>
      <c r="K44" s="6">
        <f t="shared" si="33"/>
        <v>3172</v>
      </c>
      <c r="L44" s="6">
        <f t="shared" si="34"/>
        <v>2400.8000000000002</v>
      </c>
      <c r="M44" s="6">
        <f t="shared" si="15"/>
        <v>75.687263556116022</v>
      </c>
      <c r="N44" s="6">
        <f t="shared" si="16"/>
        <v>50.519759269391031</v>
      </c>
      <c r="O44" s="6">
        <f t="shared" si="35"/>
        <v>883.4</v>
      </c>
      <c r="P44" s="6">
        <f t="shared" si="35"/>
        <v>500</v>
      </c>
      <c r="Q44" s="6">
        <f t="shared" si="36"/>
        <v>444.5</v>
      </c>
      <c r="R44" s="6">
        <f t="shared" si="17"/>
        <v>88.9</v>
      </c>
      <c r="S44" s="5">
        <f t="shared" si="18"/>
        <v>50.31695721077655</v>
      </c>
      <c r="T44" s="31">
        <v>0.6</v>
      </c>
      <c r="U44" s="31">
        <v>0</v>
      </c>
      <c r="V44" s="6">
        <v>0</v>
      </c>
      <c r="W44" s="6" t="e">
        <f t="shared" si="19"/>
        <v>#DIV/0!</v>
      </c>
      <c r="X44" s="5">
        <f t="shared" si="20"/>
        <v>0</v>
      </c>
      <c r="Y44" s="31">
        <v>2040</v>
      </c>
      <c r="Z44" s="31">
        <v>1300</v>
      </c>
      <c r="AA44" s="6">
        <v>1124.9000000000001</v>
      </c>
      <c r="AB44" s="6">
        <f t="shared" si="21"/>
        <v>86.530769230769238</v>
      </c>
      <c r="AC44" s="5">
        <f t="shared" si="22"/>
        <v>55.142156862745104</v>
      </c>
      <c r="AD44" s="31">
        <v>882.8</v>
      </c>
      <c r="AE44" s="31">
        <v>500</v>
      </c>
      <c r="AF44" s="6">
        <v>444.5</v>
      </c>
      <c r="AG44" s="6">
        <f t="shared" si="23"/>
        <v>88.9</v>
      </c>
      <c r="AH44" s="5">
        <f t="shared" si="24"/>
        <v>50.35115541458994</v>
      </c>
      <c r="AI44" s="31">
        <v>40</v>
      </c>
      <c r="AJ44" s="31">
        <v>30</v>
      </c>
      <c r="AK44" s="6">
        <v>0</v>
      </c>
      <c r="AL44" s="6">
        <f t="shared" si="25"/>
        <v>0</v>
      </c>
      <c r="AM44" s="5">
        <f t="shared" si="26"/>
        <v>0</v>
      </c>
      <c r="AN44" s="7">
        <v>0</v>
      </c>
      <c r="AO44" s="7">
        <v>0</v>
      </c>
      <c r="AP44" s="6">
        <v>0</v>
      </c>
      <c r="AQ44" s="6" t="e">
        <f t="shared" si="27"/>
        <v>#DIV/0!</v>
      </c>
      <c r="AR44" s="5" t="e">
        <f t="shared" si="28"/>
        <v>#DIV/0!</v>
      </c>
      <c r="AS44" s="7">
        <v>0</v>
      </c>
      <c r="AT44" s="7">
        <v>0</v>
      </c>
      <c r="AU44" s="5">
        <v>0</v>
      </c>
      <c r="AV44" s="5">
        <v>0</v>
      </c>
      <c r="AW44" s="5">
        <v>0</v>
      </c>
      <c r="AX44" s="5">
        <v>0</v>
      </c>
      <c r="AY44" s="5">
        <v>6208.5</v>
      </c>
      <c r="AZ44" s="5">
        <v>4656.3999999999996</v>
      </c>
      <c r="BA44" s="5">
        <v>4656.3999999999996</v>
      </c>
      <c r="BB44" s="8">
        <v>0</v>
      </c>
      <c r="BC44" s="8">
        <v>0</v>
      </c>
      <c r="BD44" s="8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6">
        <f t="shared" si="37"/>
        <v>1588.8</v>
      </c>
      <c r="BO44" s="6">
        <f t="shared" si="37"/>
        <v>1192</v>
      </c>
      <c r="BP44" s="6">
        <f t="shared" si="38"/>
        <v>731.4</v>
      </c>
      <c r="BQ44" s="6">
        <f t="shared" si="29"/>
        <v>61.359060402684563</v>
      </c>
      <c r="BR44" s="5">
        <f t="shared" si="30"/>
        <v>46.034743202416919</v>
      </c>
      <c r="BS44" s="31">
        <v>1588.8</v>
      </c>
      <c r="BT44" s="31">
        <v>1192</v>
      </c>
      <c r="BU44" s="6">
        <v>731.4</v>
      </c>
      <c r="BV44" s="5">
        <v>0</v>
      </c>
      <c r="BW44" s="5">
        <v>0</v>
      </c>
      <c r="BX44" s="6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31">
        <v>200</v>
      </c>
      <c r="CO44" s="31">
        <v>150</v>
      </c>
      <c r="CP44" s="5">
        <v>100</v>
      </c>
      <c r="CQ44" s="5">
        <v>180</v>
      </c>
      <c r="CR44" s="5">
        <v>135</v>
      </c>
      <c r="CS44" s="5">
        <v>0</v>
      </c>
      <c r="CT44" s="31">
        <v>0</v>
      </c>
      <c r="CU44" s="31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6">
        <f t="shared" si="39"/>
        <v>10960.699999999999</v>
      </c>
      <c r="DH44" s="6">
        <f t="shared" si="39"/>
        <v>7828.4</v>
      </c>
      <c r="DI44" s="6">
        <f t="shared" si="40"/>
        <v>7057.1999999999989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6">
        <f t="shared" si="41"/>
        <v>0</v>
      </c>
      <c r="ED44" s="6">
        <f t="shared" si="31"/>
        <v>0</v>
      </c>
      <c r="EE44" s="6">
        <f t="shared" si="10"/>
        <v>0</v>
      </c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10" customFormat="1" ht="20.25" customHeight="1">
      <c r="A45" s="16">
        <v>36</v>
      </c>
      <c r="B45" s="36" t="s">
        <v>91</v>
      </c>
      <c r="C45" s="5">
        <v>238.7774</v>
      </c>
      <c r="D45" s="33">
        <v>10616.6371</v>
      </c>
      <c r="E45" s="21">
        <f t="shared" si="11"/>
        <v>94912.242499999993</v>
      </c>
      <c r="F45" s="28">
        <f t="shared" si="12"/>
        <v>72146.642499999987</v>
      </c>
      <c r="G45" s="6">
        <f t="shared" si="32"/>
        <v>56320.328000000001</v>
      </c>
      <c r="H45" s="6">
        <f t="shared" si="13"/>
        <v>78.063685361380493</v>
      </c>
      <c r="I45" s="6">
        <f t="shared" si="14"/>
        <v>59.339371314506664</v>
      </c>
      <c r="J45" s="6">
        <f t="shared" si="33"/>
        <v>20299.7</v>
      </c>
      <c r="K45" s="6">
        <f t="shared" si="33"/>
        <v>12485</v>
      </c>
      <c r="L45" s="6">
        <f t="shared" si="34"/>
        <v>12750.512000000001</v>
      </c>
      <c r="M45" s="6">
        <f t="shared" si="15"/>
        <v>102.1266479775731</v>
      </c>
      <c r="N45" s="6">
        <f t="shared" si="16"/>
        <v>62.811332187175182</v>
      </c>
      <c r="O45" s="6">
        <f t="shared" si="35"/>
        <v>8989.9000000000015</v>
      </c>
      <c r="P45" s="6">
        <f t="shared" si="35"/>
        <v>4739</v>
      </c>
      <c r="Q45" s="6">
        <f t="shared" si="36"/>
        <v>4756.2660000000005</v>
      </c>
      <c r="R45" s="6">
        <f t="shared" si="17"/>
        <v>100.36433846803124</v>
      </c>
      <c r="S45" s="5">
        <f t="shared" si="18"/>
        <v>52.906773156542343</v>
      </c>
      <c r="T45" s="31">
        <v>11.7</v>
      </c>
      <c r="U45" s="31">
        <v>9</v>
      </c>
      <c r="V45" s="6">
        <v>5.3220000000000001</v>
      </c>
      <c r="W45" s="6">
        <f t="shared" si="19"/>
        <v>59.13333333333334</v>
      </c>
      <c r="X45" s="5">
        <f t="shared" si="20"/>
        <v>45.487179487179489</v>
      </c>
      <c r="Y45" s="31">
        <v>4962.3</v>
      </c>
      <c r="Z45" s="31">
        <v>3200</v>
      </c>
      <c r="AA45" s="6">
        <v>3183.25</v>
      </c>
      <c r="AB45" s="6">
        <f t="shared" si="21"/>
        <v>99.4765625</v>
      </c>
      <c r="AC45" s="5">
        <f t="shared" si="22"/>
        <v>64.148681055155876</v>
      </c>
      <c r="AD45" s="31">
        <v>8978.2000000000007</v>
      </c>
      <c r="AE45" s="31">
        <v>4730</v>
      </c>
      <c r="AF45" s="6">
        <v>4750.9440000000004</v>
      </c>
      <c r="AG45" s="6">
        <f t="shared" si="23"/>
        <v>100.44279069767444</v>
      </c>
      <c r="AH45" s="5">
        <f t="shared" si="24"/>
        <v>52.916442048517517</v>
      </c>
      <c r="AI45" s="31">
        <v>773</v>
      </c>
      <c r="AJ45" s="31">
        <v>583</v>
      </c>
      <c r="AK45" s="6">
        <v>653.5</v>
      </c>
      <c r="AL45" s="6">
        <f t="shared" si="25"/>
        <v>112.09262435677529</v>
      </c>
      <c r="AM45" s="5">
        <f t="shared" si="26"/>
        <v>84.540750323415267</v>
      </c>
      <c r="AN45" s="7">
        <v>0</v>
      </c>
      <c r="AO45" s="7">
        <v>0</v>
      </c>
      <c r="AP45" s="6">
        <v>0</v>
      </c>
      <c r="AQ45" s="6" t="e">
        <f t="shared" si="27"/>
        <v>#DIV/0!</v>
      </c>
      <c r="AR45" s="5" t="e">
        <f t="shared" si="28"/>
        <v>#DIV/0!</v>
      </c>
      <c r="AS45" s="7">
        <v>0</v>
      </c>
      <c r="AT45" s="7">
        <v>0</v>
      </c>
      <c r="AU45" s="5">
        <v>0</v>
      </c>
      <c r="AV45" s="5">
        <v>0</v>
      </c>
      <c r="AW45" s="5">
        <v>0</v>
      </c>
      <c r="AX45" s="5">
        <v>0</v>
      </c>
      <c r="AY45" s="5">
        <v>59803.6</v>
      </c>
      <c r="AZ45" s="5">
        <v>44852.7</v>
      </c>
      <c r="BA45" s="5">
        <v>44852.7</v>
      </c>
      <c r="BB45" s="8">
        <v>0</v>
      </c>
      <c r="BC45" s="8">
        <v>0</v>
      </c>
      <c r="BD45" s="8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6">
        <f t="shared" si="37"/>
        <v>1882.5</v>
      </c>
      <c r="BO45" s="6">
        <f t="shared" si="37"/>
        <v>1410</v>
      </c>
      <c r="BP45" s="6">
        <f t="shared" si="38"/>
        <v>1434.7</v>
      </c>
      <c r="BQ45" s="6">
        <f t="shared" si="29"/>
        <v>101.75177304964539</v>
      </c>
      <c r="BR45" s="5">
        <f t="shared" si="30"/>
        <v>76.212483399734396</v>
      </c>
      <c r="BS45" s="31">
        <v>1882.5</v>
      </c>
      <c r="BT45" s="31">
        <v>1410</v>
      </c>
      <c r="BU45" s="6">
        <v>1434.7</v>
      </c>
      <c r="BV45" s="5">
        <v>0</v>
      </c>
      <c r="BW45" s="5">
        <v>0</v>
      </c>
      <c r="BX45" s="6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31">
        <v>3692</v>
      </c>
      <c r="CO45" s="31">
        <v>2553</v>
      </c>
      <c r="CP45" s="5">
        <v>2634</v>
      </c>
      <c r="CQ45" s="5">
        <v>1100</v>
      </c>
      <c r="CR45" s="5">
        <v>825</v>
      </c>
      <c r="CS45" s="5">
        <v>826</v>
      </c>
      <c r="CT45" s="31">
        <v>0</v>
      </c>
      <c r="CU45" s="31">
        <v>0</v>
      </c>
      <c r="CV45" s="5">
        <v>88.796000000000006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-1282.884</v>
      </c>
      <c r="DG45" s="6">
        <f t="shared" si="39"/>
        <v>80103.3</v>
      </c>
      <c r="DH45" s="6">
        <f t="shared" si="39"/>
        <v>57337.7</v>
      </c>
      <c r="DI45" s="6">
        <f t="shared" si="40"/>
        <v>56320.328000000001</v>
      </c>
      <c r="DJ45" s="5">
        <v>0</v>
      </c>
      <c r="DK45" s="5">
        <v>0</v>
      </c>
      <c r="DL45" s="5">
        <v>0</v>
      </c>
      <c r="DM45" s="5">
        <v>14808.942499999999</v>
      </c>
      <c r="DN45" s="5">
        <v>14808.942499999999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3000</v>
      </c>
      <c r="DZ45" s="5">
        <v>3000</v>
      </c>
      <c r="EA45" s="5">
        <v>3000</v>
      </c>
      <c r="EB45" s="5">
        <v>0</v>
      </c>
      <c r="EC45" s="6">
        <f t="shared" si="41"/>
        <v>17808.942499999997</v>
      </c>
      <c r="ED45" s="6">
        <f t="shared" si="31"/>
        <v>17808.942499999997</v>
      </c>
      <c r="EE45" s="6">
        <f t="shared" si="10"/>
        <v>3000</v>
      </c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10" customFormat="1" ht="20.25" customHeight="1">
      <c r="A46" s="16">
        <v>37</v>
      </c>
      <c r="B46" s="37" t="s">
        <v>92</v>
      </c>
      <c r="C46" s="5">
        <v>0.82699999999999996</v>
      </c>
      <c r="D46" s="33">
        <v>501.8956</v>
      </c>
      <c r="E46" s="21">
        <f t="shared" si="11"/>
        <v>73031.100000000006</v>
      </c>
      <c r="F46" s="28">
        <f t="shared" si="12"/>
        <v>52483.8</v>
      </c>
      <c r="G46" s="6">
        <f t="shared" si="32"/>
        <v>50920.689000000006</v>
      </c>
      <c r="H46" s="6">
        <f t="shared" si="13"/>
        <v>97.02172670424018</v>
      </c>
      <c r="I46" s="6">
        <f t="shared" si="14"/>
        <v>69.724663876074715</v>
      </c>
      <c r="J46" s="6">
        <f t="shared" si="33"/>
        <v>11856.8</v>
      </c>
      <c r="K46" s="6">
        <f t="shared" si="33"/>
        <v>6603</v>
      </c>
      <c r="L46" s="6">
        <f t="shared" si="34"/>
        <v>5039.8889999999992</v>
      </c>
      <c r="M46" s="6">
        <f t="shared" si="15"/>
        <v>76.327260336210799</v>
      </c>
      <c r="N46" s="6">
        <f t="shared" si="16"/>
        <v>42.506317050131564</v>
      </c>
      <c r="O46" s="6">
        <f t="shared" si="35"/>
        <v>5304</v>
      </c>
      <c r="P46" s="6">
        <f t="shared" si="35"/>
        <v>2203</v>
      </c>
      <c r="Q46" s="6">
        <f t="shared" si="36"/>
        <v>2249.5050000000001</v>
      </c>
      <c r="R46" s="6">
        <f t="shared" si="17"/>
        <v>102.11098502042671</v>
      </c>
      <c r="S46" s="5">
        <f t="shared" si="18"/>
        <v>42.411481900452493</v>
      </c>
      <c r="T46" s="31">
        <v>4</v>
      </c>
      <c r="U46" s="31">
        <v>3</v>
      </c>
      <c r="V46" s="6">
        <v>0.94499999999999995</v>
      </c>
      <c r="W46" s="6">
        <f t="shared" si="19"/>
        <v>31.5</v>
      </c>
      <c r="X46" s="5">
        <f t="shared" si="20"/>
        <v>23.625</v>
      </c>
      <c r="Y46" s="31">
        <v>2020</v>
      </c>
      <c r="Z46" s="31">
        <v>1400</v>
      </c>
      <c r="AA46" s="6">
        <v>1400.8140000000001</v>
      </c>
      <c r="AB46" s="6">
        <f t="shared" si="21"/>
        <v>100.05814285714287</v>
      </c>
      <c r="AC46" s="5">
        <f t="shared" si="22"/>
        <v>69.347227722772288</v>
      </c>
      <c r="AD46" s="31">
        <v>5300</v>
      </c>
      <c r="AE46" s="31">
        <v>2200</v>
      </c>
      <c r="AF46" s="6">
        <v>2248.56</v>
      </c>
      <c r="AG46" s="6">
        <f t="shared" si="23"/>
        <v>102.20727272727272</v>
      </c>
      <c r="AH46" s="5">
        <f t="shared" si="24"/>
        <v>42.42566037735849</v>
      </c>
      <c r="AI46" s="31">
        <v>255</v>
      </c>
      <c r="AJ46" s="31">
        <v>192</v>
      </c>
      <c r="AK46" s="6">
        <v>102.27</v>
      </c>
      <c r="AL46" s="6">
        <f t="shared" si="25"/>
        <v>53.265624999999993</v>
      </c>
      <c r="AM46" s="5">
        <f t="shared" si="26"/>
        <v>40.105882352941173</v>
      </c>
      <c r="AN46" s="7">
        <v>0</v>
      </c>
      <c r="AO46" s="7">
        <v>0</v>
      </c>
      <c r="AP46" s="6">
        <v>0</v>
      </c>
      <c r="AQ46" s="6" t="e">
        <f t="shared" si="27"/>
        <v>#DIV/0!</v>
      </c>
      <c r="AR46" s="5" t="e">
        <f t="shared" si="28"/>
        <v>#DIV/0!</v>
      </c>
      <c r="AS46" s="7">
        <v>0</v>
      </c>
      <c r="AT46" s="7">
        <v>0</v>
      </c>
      <c r="AU46" s="5">
        <v>0</v>
      </c>
      <c r="AV46" s="5">
        <v>0</v>
      </c>
      <c r="AW46" s="5">
        <v>0</v>
      </c>
      <c r="AX46" s="5">
        <v>0</v>
      </c>
      <c r="AY46" s="5">
        <v>61174.3</v>
      </c>
      <c r="AZ46" s="5">
        <v>45880.800000000003</v>
      </c>
      <c r="BA46" s="5">
        <v>45880.800000000003</v>
      </c>
      <c r="BB46" s="8">
        <v>0</v>
      </c>
      <c r="BC46" s="8">
        <v>0</v>
      </c>
      <c r="BD46" s="8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6">
        <f t="shared" si="37"/>
        <v>1238</v>
      </c>
      <c r="BO46" s="6">
        <f t="shared" si="37"/>
        <v>928</v>
      </c>
      <c r="BP46" s="6">
        <f t="shared" si="38"/>
        <v>469.4</v>
      </c>
      <c r="BQ46" s="6">
        <f t="shared" si="29"/>
        <v>50.581896551724135</v>
      </c>
      <c r="BR46" s="5">
        <f t="shared" si="30"/>
        <v>37.915993537964461</v>
      </c>
      <c r="BS46" s="31">
        <v>783</v>
      </c>
      <c r="BT46" s="31">
        <v>587</v>
      </c>
      <c r="BU46" s="6">
        <v>283.39999999999998</v>
      </c>
      <c r="BV46" s="5">
        <v>455</v>
      </c>
      <c r="BW46" s="5">
        <v>341</v>
      </c>
      <c r="BX46" s="6">
        <v>186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31">
        <v>3039.8</v>
      </c>
      <c r="CO46" s="31">
        <v>1880</v>
      </c>
      <c r="CP46" s="5">
        <v>817.9</v>
      </c>
      <c r="CQ46" s="5">
        <v>1439.8</v>
      </c>
      <c r="CR46" s="5">
        <v>1080</v>
      </c>
      <c r="CS46" s="5">
        <v>98.9</v>
      </c>
      <c r="CT46" s="31">
        <v>0</v>
      </c>
      <c r="CU46" s="31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6">
        <f t="shared" si="39"/>
        <v>73031.100000000006</v>
      </c>
      <c r="DH46" s="6">
        <f t="shared" si="39"/>
        <v>52483.8</v>
      </c>
      <c r="DI46" s="6">
        <f t="shared" si="40"/>
        <v>50920.689000000006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6">
        <f t="shared" si="41"/>
        <v>0</v>
      </c>
      <c r="ED46" s="6">
        <f t="shared" si="31"/>
        <v>0</v>
      </c>
      <c r="EE46" s="6">
        <f t="shared" si="10"/>
        <v>0</v>
      </c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10" customFormat="1" ht="20.25" customHeight="1">
      <c r="A47" s="16">
        <v>38</v>
      </c>
      <c r="B47" s="34" t="s">
        <v>93</v>
      </c>
      <c r="C47" s="5">
        <v>3366.9596000000001</v>
      </c>
      <c r="D47" s="33">
        <v>67527.241500000004</v>
      </c>
      <c r="E47" s="21">
        <f t="shared" si="11"/>
        <v>624675.05000000005</v>
      </c>
      <c r="F47" s="28">
        <f t="shared" si="12"/>
        <v>461026.30000000005</v>
      </c>
      <c r="G47" s="6">
        <f t="shared" si="32"/>
        <v>416146.16930000001</v>
      </c>
      <c r="H47" s="6">
        <f t="shared" si="13"/>
        <v>90.265169102066395</v>
      </c>
      <c r="I47" s="6">
        <f t="shared" si="14"/>
        <v>66.618023130586039</v>
      </c>
      <c r="J47" s="6">
        <f t="shared" si="33"/>
        <v>183628.79999999999</v>
      </c>
      <c r="K47" s="6">
        <f t="shared" si="33"/>
        <v>130541.29999999999</v>
      </c>
      <c r="L47" s="6">
        <f t="shared" si="34"/>
        <v>86045.617900000012</v>
      </c>
      <c r="M47" s="6">
        <f t="shared" si="15"/>
        <v>65.914479095887685</v>
      </c>
      <c r="N47" s="6">
        <f t="shared" si="16"/>
        <v>46.858454610605754</v>
      </c>
      <c r="O47" s="6">
        <f t="shared" si="35"/>
        <v>70440</v>
      </c>
      <c r="P47" s="6">
        <f t="shared" si="35"/>
        <v>57800</v>
      </c>
      <c r="Q47" s="6">
        <f t="shared" si="36"/>
        <v>34798.257600000004</v>
      </c>
      <c r="R47" s="6">
        <f t="shared" si="17"/>
        <v>60.204597923875433</v>
      </c>
      <c r="S47" s="5">
        <f t="shared" si="18"/>
        <v>49.40127427597956</v>
      </c>
      <c r="T47" s="31">
        <v>3440</v>
      </c>
      <c r="U47" s="31">
        <v>2800</v>
      </c>
      <c r="V47" s="6">
        <v>615.79660000000001</v>
      </c>
      <c r="W47" s="6">
        <f t="shared" si="19"/>
        <v>21.992735714285715</v>
      </c>
      <c r="X47" s="5">
        <f t="shared" si="20"/>
        <v>17.901063953488372</v>
      </c>
      <c r="Y47" s="31">
        <v>60000</v>
      </c>
      <c r="Z47" s="31">
        <f>42000-10000</f>
        <v>32000</v>
      </c>
      <c r="AA47" s="6">
        <v>17922.2484</v>
      </c>
      <c r="AB47" s="6">
        <f t="shared" si="21"/>
        <v>56.007026250000003</v>
      </c>
      <c r="AC47" s="5">
        <f t="shared" si="22"/>
        <v>29.870414</v>
      </c>
      <c r="AD47" s="31">
        <v>67000</v>
      </c>
      <c r="AE47" s="31">
        <v>55000</v>
      </c>
      <c r="AF47" s="6">
        <v>34182.461000000003</v>
      </c>
      <c r="AG47" s="6">
        <f t="shared" si="23"/>
        <v>62.149929090909097</v>
      </c>
      <c r="AH47" s="5">
        <f t="shared" si="24"/>
        <v>51.018598507462684</v>
      </c>
      <c r="AI47" s="31">
        <v>5069.8</v>
      </c>
      <c r="AJ47" s="31">
        <v>3814.9</v>
      </c>
      <c r="AK47" s="6">
        <v>4712.1895999999997</v>
      </c>
      <c r="AL47" s="6">
        <f t="shared" si="25"/>
        <v>123.52065847073317</v>
      </c>
      <c r="AM47" s="5">
        <f t="shared" si="26"/>
        <v>92.946262179967647</v>
      </c>
      <c r="AN47" s="7">
        <v>3000</v>
      </c>
      <c r="AO47" s="7">
        <v>1400</v>
      </c>
      <c r="AP47" s="6">
        <v>2157.6</v>
      </c>
      <c r="AQ47" s="6">
        <f t="shared" si="27"/>
        <v>154.11428571428573</v>
      </c>
      <c r="AR47" s="5">
        <f t="shared" si="28"/>
        <v>71.92</v>
      </c>
      <c r="AS47" s="7">
        <v>0</v>
      </c>
      <c r="AT47" s="7">
        <v>0</v>
      </c>
      <c r="AU47" s="5">
        <v>0</v>
      </c>
      <c r="AV47" s="5">
        <v>0</v>
      </c>
      <c r="AW47" s="5">
        <v>0</v>
      </c>
      <c r="AX47" s="5">
        <v>0</v>
      </c>
      <c r="AY47" s="5">
        <v>435649.5</v>
      </c>
      <c r="AZ47" s="5">
        <v>326737.09999999998</v>
      </c>
      <c r="BA47" s="5">
        <v>326737.09999999998</v>
      </c>
      <c r="BB47" s="8">
        <v>0</v>
      </c>
      <c r="BC47" s="8">
        <v>0</v>
      </c>
      <c r="BD47" s="8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6">
        <f t="shared" si="37"/>
        <v>25021</v>
      </c>
      <c r="BO47" s="6">
        <f t="shared" si="37"/>
        <v>18875</v>
      </c>
      <c r="BP47" s="6">
        <f t="shared" si="38"/>
        <v>15101.364</v>
      </c>
      <c r="BQ47" s="6">
        <f t="shared" si="29"/>
        <v>80.007226490066216</v>
      </c>
      <c r="BR47" s="5">
        <f t="shared" si="30"/>
        <v>60.35475800327724</v>
      </c>
      <c r="BS47" s="31">
        <v>22500</v>
      </c>
      <c r="BT47" s="31">
        <v>16875</v>
      </c>
      <c r="BU47" s="6">
        <v>12210.364</v>
      </c>
      <c r="BV47" s="6">
        <v>0</v>
      </c>
      <c r="BW47" s="6">
        <v>0</v>
      </c>
      <c r="BX47" s="6">
        <v>1325.4</v>
      </c>
      <c r="BY47" s="5">
        <v>0</v>
      </c>
      <c r="BZ47" s="5">
        <v>0</v>
      </c>
      <c r="CA47" s="5">
        <v>0</v>
      </c>
      <c r="CB47" s="31">
        <v>2521</v>
      </c>
      <c r="CC47" s="31">
        <v>2000</v>
      </c>
      <c r="CD47" s="5">
        <v>1565.6</v>
      </c>
      <c r="CE47" s="5">
        <v>0</v>
      </c>
      <c r="CF47" s="5">
        <v>0</v>
      </c>
      <c r="CG47" s="5">
        <v>0</v>
      </c>
      <c r="CH47" s="5">
        <v>5396.75</v>
      </c>
      <c r="CI47" s="5">
        <v>3747.9</v>
      </c>
      <c r="CJ47" s="5">
        <v>3363.4513999999999</v>
      </c>
      <c r="CK47" s="33">
        <v>200</v>
      </c>
      <c r="CL47" s="5">
        <v>100</v>
      </c>
      <c r="CM47" s="5">
        <v>920.38829999999996</v>
      </c>
      <c r="CN47" s="31">
        <v>19488</v>
      </c>
      <c r="CO47" s="31">
        <v>16271.5</v>
      </c>
      <c r="CP47" s="5">
        <v>10193.57</v>
      </c>
      <c r="CQ47" s="5">
        <v>4000</v>
      </c>
      <c r="CR47" s="5">
        <v>3000</v>
      </c>
      <c r="CS47" s="5">
        <v>1423.56</v>
      </c>
      <c r="CT47" s="31">
        <v>0</v>
      </c>
      <c r="CU47" s="31">
        <v>0</v>
      </c>
      <c r="CV47" s="5">
        <v>0</v>
      </c>
      <c r="CW47" s="5">
        <v>50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360</v>
      </c>
      <c r="DD47" s="5">
        <v>279.89999999999998</v>
      </c>
      <c r="DE47" s="5">
        <v>240</v>
      </c>
      <c r="DF47" s="5">
        <v>0</v>
      </c>
      <c r="DG47" s="6">
        <f t="shared" si="39"/>
        <v>624675.05000000005</v>
      </c>
      <c r="DH47" s="6">
        <f t="shared" si="39"/>
        <v>461026.30000000005</v>
      </c>
      <c r="DI47" s="6">
        <f t="shared" si="40"/>
        <v>416146.16930000001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105135</v>
      </c>
      <c r="DZ47" s="5">
        <v>33000</v>
      </c>
      <c r="EA47" s="5">
        <v>33000</v>
      </c>
      <c r="EB47" s="5">
        <v>0</v>
      </c>
      <c r="EC47" s="6">
        <f t="shared" si="41"/>
        <v>105135</v>
      </c>
      <c r="ED47" s="6">
        <f t="shared" si="31"/>
        <v>33000</v>
      </c>
      <c r="EE47" s="6">
        <f t="shared" si="10"/>
        <v>33000</v>
      </c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10" customFormat="1" ht="20.25" customHeight="1">
      <c r="A48" s="16">
        <v>39</v>
      </c>
      <c r="B48" s="34" t="s">
        <v>94</v>
      </c>
      <c r="C48" s="5">
        <v>6938.3901999999998</v>
      </c>
      <c r="D48" s="33">
        <v>12770.2546</v>
      </c>
      <c r="E48" s="21">
        <f t="shared" si="11"/>
        <v>76769.499999999985</v>
      </c>
      <c r="F48" s="28">
        <f t="shared" si="12"/>
        <v>58859.5</v>
      </c>
      <c r="G48" s="6">
        <f t="shared" si="32"/>
        <v>53567.917600000001</v>
      </c>
      <c r="H48" s="6">
        <f t="shared" si="13"/>
        <v>91.009807422760986</v>
      </c>
      <c r="I48" s="6">
        <f t="shared" si="14"/>
        <v>69.777603866118724</v>
      </c>
      <c r="J48" s="6">
        <f t="shared" si="33"/>
        <v>42303.299999999996</v>
      </c>
      <c r="K48" s="6">
        <f t="shared" si="33"/>
        <v>33009.800000000003</v>
      </c>
      <c r="L48" s="6">
        <f t="shared" si="34"/>
        <v>27718.217599999996</v>
      </c>
      <c r="M48" s="6">
        <f t="shared" si="15"/>
        <v>83.969662342698214</v>
      </c>
      <c r="N48" s="6">
        <f t="shared" si="16"/>
        <v>65.522589490654397</v>
      </c>
      <c r="O48" s="6">
        <f t="shared" si="35"/>
        <v>6344.1</v>
      </c>
      <c r="P48" s="6">
        <f t="shared" si="35"/>
        <v>4555</v>
      </c>
      <c r="Q48" s="6">
        <f t="shared" si="36"/>
        <v>3437.0190000000002</v>
      </c>
      <c r="R48" s="6">
        <f t="shared" si="17"/>
        <v>75.455960482985745</v>
      </c>
      <c r="S48" s="5">
        <f t="shared" si="18"/>
        <v>54.176620797276207</v>
      </c>
      <c r="T48" s="31">
        <v>76.8</v>
      </c>
      <c r="U48" s="31">
        <v>55</v>
      </c>
      <c r="V48" s="6">
        <v>2.8980000000000001</v>
      </c>
      <c r="W48" s="6">
        <f t="shared" si="19"/>
        <v>5.2690909090909095</v>
      </c>
      <c r="X48" s="5">
        <f t="shared" si="20"/>
        <v>3.7734375</v>
      </c>
      <c r="Y48" s="31">
        <v>9256.2999999999993</v>
      </c>
      <c r="Z48" s="31">
        <v>8000</v>
      </c>
      <c r="AA48" s="6">
        <v>5152.0200000000004</v>
      </c>
      <c r="AB48" s="6">
        <f t="shared" si="21"/>
        <v>64.40025</v>
      </c>
      <c r="AC48" s="5">
        <f t="shared" si="22"/>
        <v>55.659604809697186</v>
      </c>
      <c r="AD48" s="31">
        <v>6267.3</v>
      </c>
      <c r="AE48" s="31">
        <v>4500</v>
      </c>
      <c r="AF48" s="6">
        <v>3434.1210000000001</v>
      </c>
      <c r="AG48" s="6">
        <f t="shared" si="23"/>
        <v>76.313800000000001</v>
      </c>
      <c r="AH48" s="5">
        <f t="shared" si="24"/>
        <v>54.79426547317027</v>
      </c>
      <c r="AI48" s="31">
        <v>40</v>
      </c>
      <c r="AJ48" s="31">
        <v>27.5</v>
      </c>
      <c r="AK48" s="6">
        <v>0</v>
      </c>
      <c r="AL48" s="6">
        <f t="shared" si="25"/>
        <v>0</v>
      </c>
      <c r="AM48" s="5">
        <f t="shared" si="26"/>
        <v>0</v>
      </c>
      <c r="AN48" s="7">
        <v>0</v>
      </c>
      <c r="AO48" s="7">
        <v>0</v>
      </c>
      <c r="AP48" s="6">
        <v>0</v>
      </c>
      <c r="AQ48" s="6" t="e">
        <f t="shared" si="27"/>
        <v>#DIV/0!</v>
      </c>
      <c r="AR48" s="5" t="e">
        <f t="shared" si="28"/>
        <v>#DIV/0!</v>
      </c>
      <c r="AS48" s="7">
        <v>0</v>
      </c>
      <c r="AT48" s="7">
        <v>0</v>
      </c>
      <c r="AU48" s="5">
        <v>0</v>
      </c>
      <c r="AV48" s="5">
        <v>0</v>
      </c>
      <c r="AW48" s="5">
        <v>0</v>
      </c>
      <c r="AX48" s="5">
        <v>0</v>
      </c>
      <c r="AY48" s="5">
        <v>34466.199999999997</v>
      </c>
      <c r="AZ48" s="5">
        <v>25849.7</v>
      </c>
      <c r="BA48" s="5">
        <v>25849.7</v>
      </c>
      <c r="BB48" s="8">
        <v>0</v>
      </c>
      <c r="BC48" s="8">
        <v>0</v>
      </c>
      <c r="BD48" s="8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6">
        <f t="shared" si="37"/>
        <v>25224.5</v>
      </c>
      <c r="BO48" s="6">
        <f t="shared" si="37"/>
        <v>19158.900000000001</v>
      </c>
      <c r="BP48" s="6">
        <f t="shared" si="38"/>
        <v>18340.852599999998</v>
      </c>
      <c r="BQ48" s="6">
        <f t="shared" si="29"/>
        <v>95.730196410023524</v>
      </c>
      <c r="BR48" s="5">
        <f t="shared" si="30"/>
        <v>72.710470376023309</v>
      </c>
      <c r="BS48" s="31">
        <v>22724.5</v>
      </c>
      <c r="BT48" s="31">
        <v>17158.900000000001</v>
      </c>
      <c r="BU48" s="6">
        <v>17172.3226</v>
      </c>
      <c r="BV48" s="6">
        <v>0</v>
      </c>
      <c r="BW48" s="6">
        <v>0</v>
      </c>
      <c r="BX48" s="6">
        <v>0</v>
      </c>
      <c r="BY48" s="5">
        <v>0</v>
      </c>
      <c r="BZ48" s="5">
        <v>0</v>
      </c>
      <c r="CA48" s="5">
        <v>0</v>
      </c>
      <c r="CB48" s="31">
        <v>2500</v>
      </c>
      <c r="CC48" s="31">
        <v>2000</v>
      </c>
      <c r="CD48" s="5">
        <v>1168.53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31">
        <v>750</v>
      </c>
      <c r="CO48" s="31">
        <v>580</v>
      </c>
      <c r="CP48" s="5">
        <v>99.92</v>
      </c>
      <c r="CQ48" s="5">
        <v>250</v>
      </c>
      <c r="CR48" s="5">
        <v>180</v>
      </c>
      <c r="CS48" s="5">
        <v>0</v>
      </c>
      <c r="CT48" s="31">
        <v>0</v>
      </c>
      <c r="CU48" s="31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688.4</v>
      </c>
      <c r="DD48" s="5">
        <v>688.4</v>
      </c>
      <c r="DE48" s="5">
        <v>688.40599999999995</v>
      </c>
      <c r="DF48" s="5">
        <v>0</v>
      </c>
      <c r="DG48" s="6">
        <f t="shared" si="39"/>
        <v>76769.499999999985</v>
      </c>
      <c r="DH48" s="6">
        <f t="shared" si="39"/>
        <v>58859.5</v>
      </c>
      <c r="DI48" s="6">
        <f t="shared" si="40"/>
        <v>53567.917600000001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6">
        <f t="shared" si="41"/>
        <v>0</v>
      </c>
      <c r="ED48" s="6">
        <f t="shared" si="31"/>
        <v>0</v>
      </c>
      <c r="EE48" s="6">
        <f t="shared" si="10"/>
        <v>0</v>
      </c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10" customFormat="1" ht="20.25" customHeight="1">
      <c r="A49" s="16">
        <v>40</v>
      </c>
      <c r="B49" s="34" t="s">
        <v>95</v>
      </c>
      <c r="C49" s="5">
        <v>3570.2217999999998</v>
      </c>
      <c r="D49" s="33">
        <v>10095.6441</v>
      </c>
      <c r="E49" s="21">
        <f t="shared" si="11"/>
        <v>157130.6</v>
      </c>
      <c r="F49" s="28">
        <f t="shared" si="12"/>
        <v>113120.88999999998</v>
      </c>
      <c r="G49" s="6">
        <f t="shared" si="32"/>
        <v>110210.88440000001</v>
      </c>
      <c r="H49" s="6">
        <f t="shared" si="13"/>
        <v>97.427525897294501</v>
      </c>
      <c r="I49" s="6">
        <f t="shared" si="14"/>
        <v>70.139670057900886</v>
      </c>
      <c r="J49" s="6">
        <f t="shared" si="33"/>
        <v>56485.700000000004</v>
      </c>
      <c r="K49" s="6">
        <f t="shared" si="33"/>
        <v>37352.164999999994</v>
      </c>
      <c r="L49" s="6">
        <f t="shared" si="34"/>
        <v>33056.974400000006</v>
      </c>
      <c r="M49" s="6">
        <f t="shared" si="15"/>
        <v>88.500825588021499</v>
      </c>
      <c r="N49" s="6">
        <f t="shared" si="16"/>
        <v>58.522731239942146</v>
      </c>
      <c r="O49" s="6">
        <f t="shared" si="35"/>
        <v>15357.399999999998</v>
      </c>
      <c r="P49" s="6">
        <f t="shared" si="35"/>
        <v>9982.3100000000013</v>
      </c>
      <c r="Q49" s="6">
        <f t="shared" si="36"/>
        <v>6652.8701000000001</v>
      </c>
      <c r="R49" s="6">
        <f t="shared" si="17"/>
        <v>66.646598833336171</v>
      </c>
      <c r="S49" s="5">
        <f t="shared" si="18"/>
        <v>43.320289241668519</v>
      </c>
      <c r="T49" s="31">
        <v>745.8</v>
      </c>
      <c r="U49" s="31">
        <v>484.77</v>
      </c>
      <c r="V49" s="6">
        <v>417.786</v>
      </c>
      <c r="W49" s="6">
        <f t="shared" si="19"/>
        <v>86.18231326195928</v>
      </c>
      <c r="X49" s="5">
        <f t="shared" si="20"/>
        <v>56.018503620273542</v>
      </c>
      <c r="Y49" s="31">
        <v>20049.7</v>
      </c>
      <c r="Z49" s="31">
        <v>13032.305</v>
      </c>
      <c r="AA49" s="6">
        <v>12342.001700000001</v>
      </c>
      <c r="AB49" s="6">
        <f t="shared" si="21"/>
        <v>94.703137319146535</v>
      </c>
      <c r="AC49" s="5">
        <f t="shared" si="22"/>
        <v>61.557039257445247</v>
      </c>
      <c r="AD49" s="31">
        <v>14611.599999999999</v>
      </c>
      <c r="AE49" s="31">
        <v>9497.5400000000009</v>
      </c>
      <c r="AF49" s="6">
        <v>6235.0841</v>
      </c>
      <c r="AG49" s="6">
        <f t="shared" si="23"/>
        <v>65.649463966458683</v>
      </c>
      <c r="AH49" s="5">
        <f t="shared" si="24"/>
        <v>42.672151578198147</v>
      </c>
      <c r="AI49" s="31">
        <v>1077.8</v>
      </c>
      <c r="AJ49" s="31">
        <v>808.35</v>
      </c>
      <c r="AK49" s="6">
        <v>813.23</v>
      </c>
      <c r="AL49" s="6">
        <f t="shared" si="25"/>
        <v>100.60369889280634</v>
      </c>
      <c r="AM49" s="5">
        <f t="shared" si="26"/>
        <v>75.452774169604751</v>
      </c>
      <c r="AN49" s="7">
        <v>220</v>
      </c>
      <c r="AO49" s="7">
        <v>165</v>
      </c>
      <c r="AP49" s="6">
        <v>233</v>
      </c>
      <c r="AQ49" s="6">
        <f t="shared" si="27"/>
        <v>141.21212121212122</v>
      </c>
      <c r="AR49" s="5">
        <f t="shared" si="28"/>
        <v>105.90909090909091</v>
      </c>
      <c r="AS49" s="7">
        <v>0</v>
      </c>
      <c r="AT49" s="7">
        <v>0</v>
      </c>
      <c r="AU49" s="5">
        <v>0</v>
      </c>
      <c r="AV49" s="5">
        <v>0</v>
      </c>
      <c r="AW49" s="5">
        <v>0</v>
      </c>
      <c r="AX49" s="5">
        <v>0</v>
      </c>
      <c r="AY49" s="5">
        <v>96088.2</v>
      </c>
      <c r="AZ49" s="5">
        <v>72066.2</v>
      </c>
      <c r="BA49" s="5">
        <v>72066.2</v>
      </c>
      <c r="BB49" s="8">
        <v>0</v>
      </c>
      <c r="BC49" s="8">
        <v>0</v>
      </c>
      <c r="BD49" s="8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6">
        <f t="shared" si="37"/>
        <v>11964</v>
      </c>
      <c r="BO49" s="6">
        <f t="shared" si="37"/>
        <v>7493</v>
      </c>
      <c r="BP49" s="6">
        <f t="shared" si="38"/>
        <v>7938.0626000000002</v>
      </c>
      <c r="BQ49" s="6">
        <f t="shared" si="29"/>
        <v>105.93971173094889</v>
      </c>
      <c r="BR49" s="5">
        <f t="shared" si="30"/>
        <v>66.349570377800077</v>
      </c>
      <c r="BS49" s="31">
        <v>0</v>
      </c>
      <c r="BT49" s="31">
        <v>0</v>
      </c>
      <c r="BU49" s="6">
        <v>1802.2837</v>
      </c>
      <c r="BV49" s="5">
        <v>7000</v>
      </c>
      <c r="BW49" s="5">
        <v>4550</v>
      </c>
      <c r="BX49" s="6">
        <v>2967.02</v>
      </c>
      <c r="BY49" s="5">
        <v>0</v>
      </c>
      <c r="BZ49" s="5">
        <v>0</v>
      </c>
      <c r="CA49" s="5">
        <v>0</v>
      </c>
      <c r="CB49" s="31">
        <v>4964</v>
      </c>
      <c r="CC49" s="31">
        <v>2943</v>
      </c>
      <c r="CD49" s="5">
        <v>3168.7588999999998</v>
      </c>
      <c r="CE49" s="5">
        <v>0</v>
      </c>
      <c r="CF49" s="5">
        <v>0</v>
      </c>
      <c r="CG49" s="5">
        <v>0</v>
      </c>
      <c r="CH49" s="5">
        <v>3416.7</v>
      </c>
      <c r="CI49" s="5">
        <v>2562.5249999999996</v>
      </c>
      <c r="CJ49" s="5">
        <v>1832.71</v>
      </c>
      <c r="CK49" s="5">
        <v>1500</v>
      </c>
      <c r="CL49" s="5">
        <v>1500</v>
      </c>
      <c r="CM49" s="5">
        <v>327.63</v>
      </c>
      <c r="CN49" s="31">
        <v>6316.8</v>
      </c>
      <c r="CO49" s="31">
        <v>4371.2</v>
      </c>
      <c r="CP49" s="5">
        <v>4750.18</v>
      </c>
      <c r="CQ49" s="5">
        <v>2776.8</v>
      </c>
      <c r="CR49" s="5">
        <v>1851.1999999999998</v>
      </c>
      <c r="CS49" s="5">
        <v>1930.48</v>
      </c>
      <c r="CT49" s="31">
        <v>0</v>
      </c>
      <c r="CU49" s="31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6">
        <f t="shared" si="39"/>
        <v>155990.6</v>
      </c>
      <c r="DH49" s="6">
        <f t="shared" si="39"/>
        <v>111980.88999999998</v>
      </c>
      <c r="DI49" s="6">
        <f t="shared" si="40"/>
        <v>106955.88440000001</v>
      </c>
      <c r="DJ49" s="5">
        <v>0</v>
      </c>
      <c r="DK49" s="5">
        <v>0</v>
      </c>
      <c r="DL49" s="5">
        <v>1500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1140</v>
      </c>
      <c r="DT49" s="5">
        <v>1140</v>
      </c>
      <c r="DU49" s="5">
        <v>1755</v>
      </c>
      <c r="DV49" s="5">
        <v>0</v>
      </c>
      <c r="DW49" s="5">
        <v>0</v>
      </c>
      <c r="DX49" s="5">
        <v>0</v>
      </c>
      <c r="DY49" s="5">
        <v>2134.33</v>
      </c>
      <c r="DZ49" s="5">
        <v>0</v>
      </c>
      <c r="EA49" s="5">
        <v>0</v>
      </c>
      <c r="EB49" s="5">
        <v>0</v>
      </c>
      <c r="EC49" s="6">
        <f t="shared" si="41"/>
        <v>3274.33</v>
      </c>
      <c r="ED49" s="6">
        <f t="shared" si="31"/>
        <v>1140</v>
      </c>
      <c r="EE49" s="6">
        <f t="shared" si="10"/>
        <v>3255</v>
      </c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10" customFormat="1" ht="20.25" customHeight="1">
      <c r="A50" s="16">
        <v>41</v>
      </c>
      <c r="B50" s="34" t="s">
        <v>96</v>
      </c>
      <c r="C50" s="5">
        <v>19223.838</v>
      </c>
      <c r="D50" s="33">
        <v>34106.603499999997</v>
      </c>
      <c r="E50" s="21">
        <f t="shared" si="11"/>
        <v>216809.8</v>
      </c>
      <c r="F50" s="28">
        <f t="shared" si="12"/>
        <v>160050.1</v>
      </c>
      <c r="G50" s="6">
        <f t="shared" si="32"/>
        <v>151760.03700000001</v>
      </c>
      <c r="H50" s="6">
        <f t="shared" si="13"/>
        <v>94.820332508383316</v>
      </c>
      <c r="I50" s="6">
        <f t="shared" si="14"/>
        <v>69.996853002032196</v>
      </c>
      <c r="J50" s="6">
        <f t="shared" si="33"/>
        <v>69786.7</v>
      </c>
      <c r="K50" s="6">
        <f t="shared" si="33"/>
        <v>49897.599999999999</v>
      </c>
      <c r="L50" s="6">
        <f t="shared" si="34"/>
        <v>41351.487000000008</v>
      </c>
      <c r="M50" s="6">
        <f t="shared" si="15"/>
        <v>82.872697284037727</v>
      </c>
      <c r="N50" s="6">
        <f t="shared" si="16"/>
        <v>59.254108590891974</v>
      </c>
      <c r="O50" s="6">
        <f t="shared" si="35"/>
        <v>23528.000000000004</v>
      </c>
      <c r="P50" s="6">
        <f t="shared" si="35"/>
        <v>17545.7</v>
      </c>
      <c r="Q50" s="6">
        <f t="shared" si="36"/>
        <v>12880.372000000001</v>
      </c>
      <c r="R50" s="6">
        <f t="shared" si="17"/>
        <v>73.410419646979037</v>
      </c>
      <c r="S50" s="5">
        <f t="shared" si="18"/>
        <v>54.744865691941513</v>
      </c>
      <c r="T50" s="31">
        <v>703.7</v>
      </c>
      <c r="U50" s="31">
        <v>500.4</v>
      </c>
      <c r="V50" s="6">
        <v>1360.5920000000001</v>
      </c>
      <c r="W50" s="6">
        <f t="shared" si="19"/>
        <v>271.90087929656278</v>
      </c>
      <c r="X50" s="5">
        <f t="shared" si="20"/>
        <v>193.34830183316754</v>
      </c>
      <c r="Y50" s="31">
        <v>23166.5</v>
      </c>
      <c r="Z50" s="31">
        <v>15058.2</v>
      </c>
      <c r="AA50" s="6">
        <v>13198.405000000001</v>
      </c>
      <c r="AB50" s="6">
        <f t="shared" si="21"/>
        <v>87.649287431432711</v>
      </c>
      <c r="AC50" s="5">
        <f t="shared" si="22"/>
        <v>56.97194224418881</v>
      </c>
      <c r="AD50" s="31">
        <v>22824.300000000003</v>
      </c>
      <c r="AE50" s="31">
        <v>17045.3</v>
      </c>
      <c r="AF50" s="6">
        <v>11519.78</v>
      </c>
      <c r="AG50" s="6">
        <f t="shared" si="23"/>
        <v>67.583322088786943</v>
      </c>
      <c r="AH50" s="5">
        <f t="shared" si="24"/>
        <v>50.47155882108104</v>
      </c>
      <c r="AI50" s="31">
        <v>3045.9</v>
      </c>
      <c r="AJ50" s="31">
        <v>2220.6</v>
      </c>
      <c r="AK50" s="6">
        <v>1920.68</v>
      </c>
      <c r="AL50" s="6">
        <f t="shared" si="25"/>
        <v>86.493740430514279</v>
      </c>
      <c r="AM50" s="5">
        <f t="shared" si="26"/>
        <v>63.057881086050102</v>
      </c>
      <c r="AN50" s="7">
        <v>1300</v>
      </c>
      <c r="AO50" s="7">
        <v>975</v>
      </c>
      <c r="AP50" s="6">
        <v>1121.0999999999999</v>
      </c>
      <c r="AQ50" s="6">
        <f t="shared" si="27"/>
        <v>114.98461538461538</v>
      </c>
      <c r="AR50" s="5">
        <f t="shared" si="28"/>
        <v>86.238461538461536</v>
      </c>
      <c r="AS50" s="7">
        <v>0</v>
      </c>
      <c r="AT50" s="7">
        <v>0</v>
      </c>
      <c r="AU50" s="5">
        <v>0</v>
      </c>
      <c r="AV50" s="5">
        <v>0</v>
      </c>
      <c r="AW50" s="5">
        <v>0</v>
      </c>
      <c r="AX50" s="5">
        <v>0</v>
      </c>
      <c r="AY50" s="5">
        <v>143358.6</v>
      </c>
      <c r="AZ50" s="5">
        <v>107519</v>
      </c>
      <c r="BA50" s="5">
        <v>107519</v>
      </c>
      <c r="BB50" s="8">
        <v>0</v>
      </c>
      <c r="BC50" s="8">
        <v>0</v>
      </c>
      <c r="BD50" s="8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6">
        <f t="shared" si="37"/>
        <v>12542.9</v>
      </c>
      <c r="BO50" s="6">
        <f t="shared" si="37"/>
        <v>9407.2000000000007</v>
      </c>
      <c r="BP50" s="6">
        <f t="shared" si="38"/>
        <v>5875.5210000000006</v>
      </c>
      <c r="BQ50" s="6">
        <f t="shared" si="29"/>
        <v>62.457702610766219</v>
      </c>
      <c r="BR50" s="5">
        <f t="shared" si="30"/>
        <v>46.84340144623652</v>
      </c>
      <c r="BS50" s="31">
        <v>9405.9</v>
      </c>
      <c r="BT50" s="31">
        <v>7054.5</v>
      </c>
      <c r="BU50" s="6">
        <v>4735.9610000000002</v>
      </c>
      <c r="BV50" s="6">
        <v>0</v>
      </c>
      <c r="BW50" s="6">
        <v>0</v>
      </c>
      <c r="BX50" s="6">
        <v>0</v>
      </c>
      <c r="BY50" s="5">
        <v>750</v>
      </c>
      <c r="BZ50" s="5">
        <v>562.5</v>
      </c>
      <c r="CA50" s="5">
        <v>546.79999999999995</v>
      </c>
      <c r="CB50" s="31">
        <v>2387</v>
      </c>
      <c r="CC50" s="31">
        <v>1790.2</v>
      </c>
      <c r="CD50" s="5">
        <v>592.76</v>
      </c>
      <c r="CE50" s="5">
        <v>0</v>
      </c>
      <c r="CF50" s="5">
        <v>0</v>
      </c>
      <c r="CG50" s="5">
        <v>0</v>
      </c>
      <c r="CH50" s="5">
        <v>3664.5</v>
      </c>
      <c r="CI50" s="5">
        <v>2633.5</v>
      </c>
      <c r="CJ50" s="5">
        <v>2565.15</v>
      </c>
      <c r="CK50" s="33">
        <v>120</v>
      </c>
      <c r="CL50" s="33">
        <v>90</v>
      </c>
      <c r="CM50" s="5">
        <v>1161.0999999999999</v>
      </c>
      <c r="CN50" s="31">
        <v>6023.4</v>
      </c>
      <c r="CO50" s="31">
        <v>4555.8999999999996</v>
      </c>
      <c r="CP50" s="5">
        <v>5174.3090000000002</v>
      </c>
      <c r="CQ50" s="5">
        <v>1500</v>
      </c>
      <c r="CR50" s="5">
        <v>1125</v>
      </c>
      <c r="CS50" s="5">
        <v>1217.895</v>
      </c>
      <c r="CT50" s="31">
        <v>0</v>
      </c>
      <c r="CU50" s="31">
        <v>0</v>
      </c>
      <c r="CV50" s="5">
        <v>0</v>
      </c>
      <c r="CW50" s="5">
        <v>20</v>
      </c>
      <c r="CX50" s="5">
        <v>15</v>
      </c>
      <c r="CY50" s="5">
        <v>0</v>
      </c>
      <c r="CZ50" s="5">
        <v>0</v>
      </c>
      <c r="DA50" s="5">
        <v>0</v>
      </c>
      <c r="DB50" s="5">
        <v>324.39999999999998</v>
      </c>
      <c r="DC50" s="5">
        <v>40</v>
      </c>
      <c r="DD50" s="5">
        <v>30</v>
      </c>
      <c r="DE50" s="5">
        <v>20</v>
      </c>
      <c r="DF50" s="5">
        <v>0</v>
      </c>
      <c r="DG50" s="6">
        <f t="shared" si="39"/>
        <v>216809.8</v>
      </c>
      <c r="DH50" s="6">
        <f t="shared" si="39"/>
        <v>160050.1</v>
      </c>
      <c r="DI50" s="6">
        <f t="shared" si="40"/>
        <v>151760.03700000001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6">
        <f t="shared" si="41"/>
        <v>0</v>
      </c>
      <c r="ED50" s="6">
        <f t="shared" si="31"/>
        <v>0</v>
      </c>
      <c r="EE50" s="6">
        <f t="shared" si="10"/>
        <v>0</v>
      </c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10" customFormat="1" ht="20.25" customHeight="1">
      <c r="A51" s="16">
        <v>42</v>
      </c>
      <c r="B51" s="34" t="s">
        <v>97</v>
      </c>
      <c r="C51" s="5">
        <v>16777.159100000001</v>
      </c>
      <c r="D51" s="33">
        <v>14516.7659</v>
      </c>
      <c r="E51" s="21">
        <f t="shared" si="11"/>
        <v>121400.8</v>
      </c>
      <c r="F51" s="28">
        <f t="shared" si="12"/>
        <v>91143.400000000009</v>
      </c>
      <c r="G51" s="6">
        <f t="shared" si="32"/>
        <v>82553.927000000011</v>
      </c>
      <c r="H51" s="6">
        <f t="shared" si="13"/>
        <v>90.575869454069078</v>
      </c>
      <c r="I51" s="6">
        <f t="shared" si="14"/>
        <v>68.001139201718601</v>
      </c>
      <c r="J51" s="6">
        <f t="shared" si="33"/>
        <v>39674.999999999993</v>
      </c>
      <c r="K51" s="6">
        <f t="shared" si="33"/>
        <v>29849</v>
      </c>
      <c r="L51" s="6">
        <f t="shared" si="34"/>
        <v>21259.526999999998</v>
      </c>
      <c r="M51" s="6">
        <f t="shared" si="15"/>
        <v>71.223582029548723</v>
      </c>
      <c r="N51" s="6">
        <f t="shared" si="16"/>
        <v>53.584189035916829</v>
      </c>
      <c r="O51" s="6">
        <f t="shared" si="35"/>
        <v>12468.1</v>
      </c>
      <c r="P51" s="6">
        <f t="shared" si="35"/>
        <v>9351</v>
      </c>
      <c r="Q51" s="6">
        <f t="shared" si="36"/>
        <v>6032.7890000000007</v>
      </c>
      <c r="R51" s="6">
        <f t="shared" si="17"/>
        <v>64.514907496524444</v>
      </c>
      <c r="S51" s="5">
        <f t="shared" si="18"/>
        <v>48.385792542568637</v>
      </c>
      <c r="T51" s="31">
        <v>222.1</v>
      </c>
      <c r="U51" s="31">
        <v>166.5</v>
      </c>
      <c r="V51" s="6">
        <v>133.09100000000001</v>
      </c>
      <c r="W51" s="6">
        <f t="shared" si="19"/>
        <v>79.934534534534535</v>
      </c>
      <c r="X51" s="5">
        <f t="shared" si="20"/>
        <v>59.923908149482216</v>
      </c>
      <c r="Y51" s="31">
        <v>16835.8</v>
      </c>
      <c r="Z51" s="31">
        <v>12626.9</v>
      </c>
      <c r="AA51" s="6">
        <v>8674.2350000000006</v>
      </c>
      <c r="AB51" s="6">
        <f t="shared" si="21"/>
        <v>68.696473402022676</v>
      </c>
      <c r="AC51" s="5">
        <f t="shared" si="22"/>
        <v>51.522559070552042</v>
      </c>
      <c r="AD51" s="31">
        <v>12246</v>
      </c>
      <c r="AE51" s="31">
        <v>9184.5</v>
      </c>
      <c r="AF51" s="6">
        <v>5899.6980000000003</v>
      </c>
      <c r="AG51" s="6">
        <f t="shared" si="23"/>
        <v>64.235374816266543</v>
      </c>
      <c r="AH51" s="5">
        <f t="shared" si="24"/>
        <v>48.176531112199903</v>
      </c>
      <c r="AI51" s="31">
        <v>280</v>
      </c>
      <c r="AJ51" s="31">
        <v>210</v>
      </c>
      <c r="AK51" s="6">
        <v>55</v>
      </c>
      <c r="AL51" s="6">
        <f t="shared" si="25"/>
        <v>26.190476190476193</v>
      </c>
      <c r="AM51" s="5">
        <f t="shared" si="26"/>
        <v>19.642857142857142</v>
      </c>
      <c r="AN51" s="7">
        <v>0</v>
      </c>
      <c r="AO51" s="7">
        <v>0</v>
      </c>
      <c r="AP51" s="6">
        <v>0</v>
      </c>
      <c r="AQ51" s="6" t="e">
        <f t="shared" si="27"/>
        <v>#DIV/0!</v>
      </c>
      <c r="AR51" s="5" t="e">
        <f t="shared" si="28"/>
        <v>#DIV/0!</v>
      </c>
      <c r="AS51" s="7">
        <v>0</v>
      </c>
      <c r="AT51" s="7">
        <v>0</v>
      </c>
      <c r="AU51" s="5">
        <v>0</v>
      </c>
      <c r="AV51" s="5">
        <v>0</v>
      </c>
      <c r="AW51" s="5">
        <v>0</v>
      </c>
      <c r="AX51" s="5">
        <v>0</v>
      </c>
      <c r="AY51" s="5">
        <v>81725.8</v>
      </c>
      <c r="AZ51" s="5">
        <v>61294.400000000001</v>
      </c>
      <c r="BA51" s="5">
        <v>61294.400000000001</v>
      </c>
      <c r="BB51" s="8">
        <v>0</v>
      </c>
      <c r="BC51" s="8">
        <v>0</v>
      </c>
      <c r="BD51" s="8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6">
        <f t="shared" si="37"/>
        <v>9240</v>
      </c>
      <c r="BO51" s="6">
        <f t="shared" si="37"/>
        <v>6930</v>
      </c>
      <c r="BP51" s="6">
        <f t="shared" si="38"/>
        <v>5175.8</v>
      </c>
      <c r="BQ51" s="6">
        <f t="shared" si="29"/>
        <v>74.686868686868692</v>
      </c>
      <c r="BR51" s="5">
        <f t="shared" si="30"/>
        <v>56.015151515151516</v>
      </c>
      <c r="BS51" s="31">
        <v>5900</v>
      </c>
      <c r="BT51" s="31">
        <v>4425</v>
      </c>
      <c r="BU51" s="6">
        <v>4293.2</v>
      </c>
      <c r="BV51" s="6">
        <v>0</v>
      </c>
      <c r="BW51" s="6">
        <v>0</v>
      </c>
      <c r="BX51" s="6">
        <v>0</v>
      </c>
      <c r="BY51" s="5">
        <v>0</v>
      </c>
      <c r="BZ51" s="5">
        <v>0</v>
      </c>
      <c r="CA51" s="5">
        <v>0</v>
      </c>
      <c r="CB51" s="31">
        <v>3340</v>
      </c>
      <c r="CC51" s="31">
        <v>2505</v>
      </c>
      <c r="CD51" s="5">
        <v>882.6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31">
        <v>480</v>
      </c>
      <c r="CO51" s="31">
        <v>360</v>
      </c>
      <c r="CP51" s="5">
        <v>685.6</v>
      </c>
      <c r="CQ51" s="5">
        <v>480</v>
      </c>
      <c r="CR51" s="5">
        <v>360</v>
      </c>
      <c r="CS51" s="5">
        <v>21.6</v>
      </c>
      <c r="CT51" s="31">
        <v>0</v>
      </c>
      <c r="CU51" s="31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371.1</v>
      </c>
      <c r="DD51" s="5">
        <v>371.1</v>
      </c>
      <c r="DE51" s="5">
        <v>636.10299999999995</v>
      </c>
      <c r="DF51" s="5">
        <v>0</v>
      </c>
      <c r="DG51" s="6">
        <f t="shared" si="39"/>
        <v>121400.8</v>
      </c>
      <c r="DH51" s="6">
        <f t="shared" si="39"/>
        <v>91143.400000000009</v>
      </c>
      <c r="DI51" s="6">
        <f t="shared" si="40"/>
        <v>82553.927000000011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0</v>
      </c>
      <c r="EB51" s="5">
        <v>0</v>
      </c>
      <c r="EC51" s="6">
        <f t="shared" si="41"/>
        <v>0</v>
      </c>
      <c r="ED51" s="6">
        <f t="shared" si="31"/>
        <v>0</v>
      </c>
      <c r="EE51" s="6">
        <f t="shared" si="10"/>
        <v>0</v>
      </c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12" customFormat="1" ht="18.75" customHeight="1">
      <c r="A52" s="16"/>
      <c r="B52" s="13" t="s">
        <v>44</v>
      </c>
      <c r="C52" s="11">
        <f>SUM(C10:C51)</f>
        <v>263778.18719999993</v>
      </c>
      <c r="D52" s="11">
        <f>SUM(D10:D51)</f>
        <v>714259.13080000016</v>
      </c>
      <c r="E52" s="21">
        <f>DG52+EC52-DY52</f>
        <v>7772602.7299999967</v>
      </c>
      <c r="F52" s="28">
        <f>DH52+ED52-DZ52</f>
        <v>5757431.5700000012</v>
      </c>
      <c r="G52" s="11">
        <f>SUM(G10:G51)</f>
        <v>5323497.8588000005</v>
      </c>
      <c r="H52" s="6">
        <f>G52/F52*100</f>
        <v>92.463067846762087</v>
      </c>
      <c r="I52" s="6">
        <f>G52/E52*100</f>
        <v>68.490543563391455</v>
      </c>
      <c r="J52" s="11">
        <f>SUM(J10:J51)</f>
        <v>2676429.0000000009</v>
      </c>
      <c r="K52" s="11">
        <f>SUM(K10:K51)</f>
        <v>1895768.2650000006</v>
      </c>
      <c r="L52" s="11">
        <f>SUM(L10:L51)</f>
        <v>1622708.2219999998</v>
      </c>
      <c r="M52" s="6">
        <f>L52/K52*100</f>
        <v>85.596338537716747</v>
      </c>
      <c r="N52" s="6">
        <f>L52/J52*100</f>
        <v>60.62960093467823</v>
      </c>
      <c r="O52" s="20">
        <f>SUM(O10:O51)</f>
        <v>1002756.5999999999</v>
      </c>
      <c r="P52" s="20">
        <f>SUM(P10:P51)</f>
        <v>713681.41</v>
      </c>
      <c r="Q52" s="20">
        <f>SUM(Q10:Q51)</f>
        <v>587324.22979999997</v>
      </c>
      <c r="R52" s="6">
        <f>Q52/P52*100</f>
        <v>82.295015895117672</v>
      </c>
      <c r="S52" s="5">
        <f>Q52/O52*100</f>
        <v>58.570966254423062</v>
      </c>
      <c r="T52" s="20">
        <f>SUM(T10:T51)</f>
        <v>123551.40000000002</v>
      </c>
      <c r="U52" s="20">
        <f>SUM(U10:U51)</f>
        <v>89955.27</v>
      </c>
      <c r="V52" s="20">
        <f>SUM(V10:V51)</f>
        <v>76402.593300000008</v>
      </c>
      <c r="W52" s="6">
        <f>V52/U52*100</f>
        <v>84.933982522647085</v>
      </c>
      <c r="X52" s="5">
        <f>V52/T52*100</f>
        <v>61.838711095139345</v>
      </c>
      <c r="Y52" s="20">
        <f>SUM(Y10:Y51)</f>
        <v>402587.8</v>
      </c>
      <c r="Z52" s="20">
        <f>SUM(Z10:Z51)</f>
        <v>252155.60499999998</v>
      </c>
      <c r="AA52" s="20">
        <f>SUM(AA10:AA51)</f>
        <v>203655.0209</v>
      </c>
      <c r="AB52" s="6">
        <f>AA52/Z52*100</f>
        <v>80.765613320393982</v>
      </c>
      <c r="AC52" s="5">
        <f>AA52/Y52*100</f>
        <v>50.586485954119823</v>
      </c>
      <c r="AD52" s="20">
        <f>SUM(AD10:AD51)</f>
        <v>879205.20000000019</v>
      </c>
      <c r="AE52" s="20">
        <f>SUM(AE10:AE51)</f>
        <v>623726.14000000013</v>
      </c>
      <c r="AF52" s="20">
        <f>SUM(AF10:AF51)</f>
        <v>510921.63649999991</v>
      </c>
      <c r="AG52" s="6">
        <f>AF52/AE52*100</f>
        <v>81.914417840496441</v>
      </c>
      <c r="AH52" s="5">
        <f>AF52/AD52*100</f>
        <v>58.11176236218801</v>
      </c>
      <c r="AI52" s="20">
        <f>SUM(AI10:AI51)</f>
        <v>133490.5</v>
      </c>
      <c r="AJ52" s="20">
        <f>SUM(AJ10:AJ51)</f>
        <v>98890.25</v>
      </c>
      <c r="AK52" s="20">
        <f>SUM(AK10:AK51)</f>
        <v>89310.735400000005</v>
      </c>
      <c r="AL52" s="6">
        <f>AK52/AJ52*100</f>
        <v>90.312983737021597</v>
      </c>
      <c r="AM52" s="5">
        <f>AK52/AI52*100</f>
        <v>66.90418823811433</v>
      </c>
      <c r="AN52" s="20">
        <f>SUM(AN10:AN51)</f>
        <v>47120</v>
      </c>
      <c r="AO52" s="20">
        <f>SUM(AO10:AO51)</f>
        <v>33660</v>
      </c>
      <c r="AP52" s="20">
        <f>SUM(AP10:AP51)</f>
        <v>45693.1</v>
      </c>
      <c r="AQ52" s="6">
        <f>AP52/AO52*100</f>
        <v>135.74896019013664</v>
      </c>
      <c r="AR52" s="5">
        <f>AP52/AN52*100</f>
        <v>96.971774193548384</v>
      </c>
      <c r="AS52" s="20">
        <f>SUM(AS10:AS51)</f>
        <v>0</v>
      </c>
      <c r="AT52" s="20">
        <f>SUM(AT10:AT51)</f>
        <v>0</v>
      </c>
      <c r="AU52" s="14">
        <v>0</v>
      </c>
      <c r="AV52" s="20">
        <f t="shared" ref="AV52:BP52" si="42">SUM(AV10:AV51)</f>
        <v>0</v>
      </c>
      <c r="AW52" s="20">
        <f t="shared" si="42"/>
        <v>0</v>
      </c>
      <c r="AX52" s="20">
        <f t="shared" si="42"/>
        <v>0</v>
      </c>
      <c r="AY52" s="20">
        <f t="shared" si="42"/>
        <v>4826498.4999999991</v>
      </c>
      <c r="AZ52" s="20">
        <f t="shared" si="42"/>
        <v>3619874.8000000007</v>
      </c>
      <c r="BA52" s="20">
        <f t="shared" si="42"/>
        <v>3619874.8000000007</v>
      </c>
      <c r="BB52" s="20">
        <f t="shared" si="42"/>
        <v>0</v>
      </c>
      <c r="BC52" s="20">
        <f t="shared" si="42"/>
        <v>0</v>
      </c>
      <c r="BD52" s="20">
        <f t="shared" si="42"/>
        <v>0</v>
      </c>
      <c r="BE52" s="20">
        <f t="shared" si="42"/>
        <v>2810.3</v>
      </c>
      <c r="BF52" s="20">
        <f t="shared" si="42"/>
        <v>2525.3000000000002</v>
      </c>
      <c r="BG52" s="20">
        <f t="shared" si="42"/>
        <v>1315</v>
      </c>
      <c r="BH52" s="20">
        <f t="shared" si="42"/>
        <v>0</v>
      </c>
      <c r="BI52" s="20">
        <f t="shared" si="42"/>
        <v>0</v>
      </c>
      <c r="BJ52" s="20">
        <f t="shared" si="42"/>
        <v>0</v>
      </c>
      <c r="BK52" s="20">
        <f t="shared" si="42"/>
        <v>0</v>
      </c>
      <c r="BL52" s="20">
        <f t="shared" si="42"/>
        <v>0</v>
      </c>
      <c r="BM52" s="20">
        <f t="shared" si="42"/>
        <v>0</v>
      </c>
      <c r="BN52" s="20">
        <f t="shared" si="42"/>
        <v>367764.29999999993</v>
      </c>
      <c r="BO52" s="20">
        <f t="shared" si="42"/>
        <v>265825.69999999995</v>
      </c>
      <c r="BP52" s="20">
        <f t="shared" si="42"/>
        <v>206250.6642</v>
      </c>
      <c r="BQ52" s="6">
        <f>BP52/BO52*100</f>
        <v>77.588684690757901</v>
      </c>
      <c r="BR52" s="5">
        <f>BP52/BN52*100</f>
        <v>56.082296242457474</v>
      </c>
      <c r="BS52" s="20">
        <f t="shared" ref="BS52:CQ52" si="43">SUM(BS10:BS51)</f>
        <v>280618.8</v>
      </c>
      <c r="BT52" s="20">
        <f t="shared" si="43"/>
        <v>202120.39999999997</v>
      </c>
      <c r="BU52" s="20">
        <f t="shared" si="43"/>
        <v>150403.88229999997</v>
      </c>
      <c r="BV52" s="20">
        <f t="shared" si="43"/>
        <v>25134</v>
      </c>
      <c r="BW52" s="20">
        <f t="shared" si="43"/>
        <v>18222.2</v>
      </c>
      <c r="BX52" s="20">
        <f t="shared" si="43"/>
        <v>15596.965</v>
      </c>
      <c r="BY52" s="20">
        <f t="shared" si="43"/>
        <v>750</v>
      </c>
      <c r="BZ52" s="20">
        <f t="shared" si="43"/>
        <v>562.5</v>
      </c>
      <c r="CA52" s="20">
        <f t="shared" si="43"/>
        <v>546.79999999999995</v>
      </c>
      <c r="CB52" s="20">
        <f t="shared" si="43"/>
        <v>61261.5</v>
      </c>
      <c r="CC52" s="20">
        <f t="shared" si="43"/>
        <v>44920.6</v>
      </c>
      <c r="CD52" s="20">
        <f t="shared" si="43"/>
        <v>39703.016900000002</v>
      </c>
      <c r="CE52" s="20">
        <f t="shared" si="43"/>
        <v>0</v>
      </c>
      <c r="CF52" s="20">
        <f t="shared" si="43"/>
        <v>0</v>
      </c>
      <c r="CG52" s="20">
        <f t="shared" si="43"/>
        <v>0</v>
      </c>
      <c r="CH52" s="20">
        <f t="shared" si="43"/>
        <v>98118.55</v>
      </c>
      <c r="CI52" s="20">
        <f t="shared" si="43"/>
        <v>70516.824999999997</v>
      </c>
      <c r="CJ52" s="20">
        <f t="shared" si="43"/>
        <v>66765.729799999986</v>
      </c>
      <c r="CK52" s="20">
        <f t="shared" si="43"/>
        <v>19230</v>
      </c>
      <c r="CL52" s="20">
        <f t="shared" si="43"/>
        <v>13565</v>
      </c>
      <c r="CM52" s="20">
        <f t="shared" si="43"/>
        <v>9821.3582999999999</v>
      </c>
      <c r="CN52" s="20">
        <f t="shared" si="43"/>
        <v>662507.69999999995</v>
      </c>
      <c r="CO52" s="20">
        <f t="shared" si="43"/>
        <v>486790.39999999997</v>
      </c>
      <c r="CP52" s="20">
        <f t="shared" si="43"/>
        <v>439978.57519999996</v>
      </c>
      <c r="CQ52" s="20">
        <f t="shared" si="43"/>
        <v>264521.7</v>
      </c>
      <c r="CR52" s="20">
        <f t="shared" ref="CR52:DH52" si="44">SUM(CR10:CR51)</f>
        <v>194622.7</v>
      </c>
      <c r="CS52" s="20">
        <f t="shared" si="44"/>
        <v>149598.10740000004</v>
      </c>
      <c r="CT52" s="20">
        <f t="shared" si="44"/>
        <v>21160</v>
      </c>
      <c r="CU52" s="20">
        <f t="shared" si="44"/>
        <v>15614</v>
      </c>
      <c r="CV52" s="20">
        <f t="shared" si="44"/>
        <v>24912.057199999999</v>
      </c>
      <c r="CW52" s="20">
        <f t="shared" si="44"/>
        <v>6320</v>
      </c>
      <c r="CX52" s="20">
        <f t="shared" si="44"/>
        <v>4650.8999999999996</v>
      </c>
      <c r="CY52" s="20">
        <f t="shared" si="44"/>
        <v>6372.3490000000002</v>
      </c>
      <c r="CZ52" s="20">
        <f t="shared" si="44"/>
        <v>0</v>
      </c>
      <c r="DA52" s="20">
        <f t="shared" si="44"/>
        <v>0</v>
      </c>
      <c r="DB52" s="20">
        <f t="shared" si="44"/>
        <v>324.39999999999998</v>
      </c>
      <c r="DC52" s="20">
        <f t="shared" si="44"/>
        <v>13492.1</v>
      </c>
      <c r="DD52" s="20">
        <f t="shared" si="44"/>
        <v>10935</v>
      </c>
      <c r="DE52" s="20">
        <f t="shared" si="44"/>
        <v>9390.1319999999996</v>
      </c>
      <c r="DF52" s="20">
        <f t="shared" si="44"/>
        <v>-2505.2929999999997</v>
      </c>
      <c r="DG52" s="20">
        <f t="shared" si="44"/>
        <v>7603856.3499999968</v>
      </c>
      <c r="DH52" s="20">
        <f t="shared" si="44"/>
        <v>5588685.1900000013</v>
      </c>
      <c r="DI52" s="15">
        <f>V52+AA52+AF52+AK52+AP52+AU52+AX52+BA52+BD52+BG52+BJ52+BM52+BU52+BX52+CA52+CD52+CG52+CJ52+CM52+CP52+CV52+CY52+DB52+DE52+DF52</f>
        <v>5308482.8588000014</v>
      </c>
      <c r="DJ52" s="20">
        <f t="shared" ref="DJ52:EE52" si="45">SUM(DJ10:DJ51)</f>
        <v>0</v>
      </c>
      <c r="DK52" s="20">
        <f t="shared" si="45"/>
        <v>0</v>
      </c>
      <c r="DL52" s="20">
        <f t="shared" si="45"/>
        <v>13260</v>
      </c>
      <c r="DM52" s="20">
        <f t="shared" si="45"/>
        <v>167606.38</v>
      </c>
      <c r="DN52" s="20">
        <f t="shared" si="45"/>
        <v>167606.38</v>
      </c>
      <c r="DO52" s="20">
        <f t="shared" si="45"/>
        <v>0</v>
      </c>
      <c r="DP52" s="20">
        <f t="shared" si="45"/>
        <v>0</v>
      </c>
      <c r="DQ52" s="20">
        <f t="shared" si="45"/>
        <v>0</v>
      </c>
      <c r="DR52" s="20">
        <f t="shared" si="45"/>
        <v>0</v>
      </c>
      <c r="DS52" s="20">
        <f t="shared" si="45"/>
        <v>1140</v>
      </c>
      <c r="DT52" s="20">
        <f t="shared" si="45"/>
        <v>1140</v>
      </c>
      <c r="DU52" s="20">
        <f t="shared" si="45"/>
        <v>1755</v>
      </c>
      <c r="DV52" s="20">
        <f t="shared" si="45"/>
        <v>0</v>
      </c>
      <c r="DW52" s="20">
        <f t="shared" si="45"/>
        <v>0</v>
      </c>
      <c r="DX52" s="20">
        <f t="shared" si="45"/>
        <v>0</v>
      </c>
      <c r="DY52" s="20">
        <f t="shared" si="45"/>
        <v>598884.80299999996</v>
      </c>
      <c r="DZ52" s="20">
        <f t="shared" si="45"/>
        <v>104290.673</v>
      </c>
      <c r="EA52" s="20">
        <f t="shared" si="45"/>
        <v>104290.673</v>
      </c>
      <c r="EB52" s="20">
        <f t="shared" si="45"/>
        <v>0</v>
      </c>
      <c r="EC52" s="20">
        <f t="shared" si="45"/>
        <v>767631.18300000008</v>
      </c>
      <c r="ED52" s="20">
        <f t="shared" si="45"/>
        <v>273037.05299999996</v>
      </c>
      <c r="EE52" s="20">
        <f t="shared" si="45"/>
        <v>119305.673</v>
      </c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>
      <c r="A53" s="29"/>
      <c r="B53" s="29"/>
      <c r="C53" s="29"/>
      <c r="D53" s="29"/>
      <c r="E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>
      <c r="A54" s="29"/>
      <c r="B54" s="29"/>
      <c r="C54" s="29"/>
      <c r="D54" s="29"/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>
      <c r="A55" s="29"/>
      <c r="B55" s="29"/>
      <c r="C55" s="29"/>
      <c r="D55" s="29"/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>
      <c r="A56" s="29"/>
      <c r="B56" s="29"/>
      <c r="C56" s="29"/>
      <c r="D56" s="29"/>
      <c r="E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>
      <c r="A57" s="29"/>
      <c r="B57" s="29"/>
      <c r="C57" s="29"/>
      <c r="D57" s="29"/>
      <c r="E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>
      <c r="A58" s="29"/>
      <c r="B58" s="29"/>
      <c r="C58" s="29"/>
      <c r="D58" s="29"/>
      <c r="E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>
      <c r="A59" s="29"/>
      <c r="B59" s="29"/>
      <c r="C59" s="29"/>
      <c r="D59" s="29"/>
      <c r="E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>
      <c r="A60" s="29"/>
      <c r="B60" s="29"/>
      <c r="C60" s="29"/>
      <c r="D60" s="29"/>
      <c r="E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>
      <c r="A61" s="29"/>
      <c r="B61" s="29"/>
      <c r="C61" s="29"/>
      <c r="D61" s="29"/>
      <c r="E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>
      <c r="A62" s="29"/>
      <c r="B62" s="29"/>
      <c r="C62" s="29"/>
      <c r="D62" s="29"/>
      <c r="E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>
      <c r="A63" s="29"/>
      <c r="B63" s="29"/>
      <c r="C63" s="29"/>
      <c r="D63" s="29"/>
      <c r="E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>
      <c r="A64" s="29"/>
      <c r="B64" s="29"/>
      <c r="C64" s="29"/>
      <c r="D64" s="29"/>
      <c r="E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>
      <c r="A65" s="29"/>
      <c r="B65" s="29"/>
      <c r="C65" s="29"/>
      <c r="D65" s="29"/>
      <c r="E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>
      <c r="A66" s="29"/>
      <c r="B66" s="29"/>
      <c r="C66" s="29"/>
      <c r="D66" s="29"/>
      <c r="E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>
      <c r="A67" s="29"/>
      <c r="B67" s="29"/>
      <c r="C67" s="29"/>
      <c r="D67" s="29"/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>
      <c r="A68" s="29"/>
      <c r="B68" s="29"/>
      <c r="C68" s="29"/>
      <c r="D68" s="29"/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>
      <c r="A69" s="29"/>
      <c r="B69" s="29"/>
      <c r="C69" s="29"/>
      <c r="D69" s="29"/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>
      <c r="A70" s="29"/>
      <c r="B70" s="29"/>
      <c r="C70" s="29"/>
      <c r="D70" s="29"/>
      <c r="E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>
      <c r="A71" s="29"/>
      <c r="B71" s="29"/>
      <c r="C71" s="29"/>
      <c r="D71" s="29"/>
      <c r="E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>
      <c r="A72" s="29"/>
      <c r="B72" s="29"/>
      <c r="C72" s="29"/>
      <c r="D72" s="29"/>
      <c r="E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>
      <c r="A73" s="29"/>
      <c r="B73" s="29"/>
      <c r="C73" s="29"/>
      <c r="D73" s="29"/>
      <c r="E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>
      <c r="A74" s="29"/>
      <c r="B74" s="29"/>
      <c r="C74" s="29"/>
      <c r="D74" s="29"/>
      <c r="E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>
      <c r="A75" s="29"/>
      <c r="B75" s="29"/>
      <c r="C75" s="29"/>
      <c r="D75" s="29"/>
      <c r="E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>
      <c r="A76" s="29"/>
      <c r="B76" s="29"/>
      <c r="C76" s="29"/>
      <c r="D76" s="29"/>
      <c r="E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>
      <c r="A77" s="29"/>
      <c r="B77" s="29"/>
      <c r="C77" s="29"/>
      <c r="D77" s="29"/>
      <c r="E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>
      <c r="A78" s="29"/>
      <c r="B78" s="29"/>
      <c r="C78" s="29"/>
      <c r="D78" s="29"/>
      <c r="E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>
      <c r="A79" s="29"/>
      <c r="B79" s="29"/>
      <c r="C79" s="29"/>
      <c r="D79" s="29"/>
      <c r="E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>
      <c r="A80" s="29"/>
      <c r="B80" s="29"/>
      <c r="C80" s="29"/>
      <c r="D80" s="29"/>
      <c r="E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>
      <c r="A81" s="29"/>
      <c r="B81" s="29"/>
      <c r="C81" s="29"/>
      <c r="D81" s="29"/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>
      <c r="A82" s="29"/>
      <c r="B82" s="29"/>
      <c r="C82" s="29"/>
      <c r="D82" s="29"/>
      <c r="E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>
      <c r="A83" s="29"/>
      <c r="B83" s="29"/>
      <c r="C83" s="29"/>
      <c r="D83" s="29"/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>
      <c r="A84" s="29"/>
      <c r="B84" s="29"/>
      <c r="C84" s="29"/>
      <c r="D84" s="29"/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>
      <c r="A85" s="29"/>
      <c r="B85" s="29"/>
      <c r="C85" s="29"/>
      <c r="D85" s="29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>
      <c r="A86" s="29"/>
      <c r="B86" s="29"/>
      <c r="C86" s="29"/>
      <c r="D86" s="29"/>
      <c r="E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>
      <c r="A87" s="29"/>
      <c r="B87" s="29"/>
      <c r="C87" s="29"/>
      <c r="D87" s="29"/>
      <c r="E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>
      <c r="A88" s="29"/>
      <c r="B88" s="29"/>
      <c r="C88" s="29"/>
      <c r="D88" s="29"/>
      <c r="E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>
      <c r="A89" s="29"/>
      <c r="B89" s="29"/>
      <c r="C89" s="29"/>
      <c r="D89" s="29"/>
      <c r="E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>
      <c r="A90" s="29"/>
      <c r="B90" s="29"/>
      <c r="C90" s="29"/>
      <c r="D90" s="29"/>
      <c r="E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>
      <c r="A91" s="29"/>
      <c r="B91" s="29"/>
      <c r="C91" s="29"/>
      <c r="D91" s="29"/>
      <c r="E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>
      <c r="A92" s="29"/>
      <c r="B92" s="29"/>
      <c r="C92" s="29"/>
      <c r="D92" s="29"/>
      <c r="E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>
      <c r="A93" s="29"/>
      <c r="B93" s="29"/>
      <c r="C93" s="29"/>
      <c r="D93" s="29"/>
      <c r="E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>
      <c r="A94" s="29"/>
      <c r="B94" s="29"/>
      <c r="C94" s="29"/>
      <c r="D94" s="29"/>
      <c r="E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>
      <c r="A95" s="29"/>
      <c r="B95" s="29"/>
      <c r="C95" s="29"/>
      <c r="D95" s="29"/>
      <c r="E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>
      <c r="A96" s="29"/>
      <c r="B96" s="29"/>
      <c r="C96" s="29"/>
      <c r="D96" s="29"/>
      <c r="E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>
      <c r="A97" s="29"/>
      <c r="B97" s="29"/>
      <c r="C97" s="29"/>
      <c r="D97" s="29"/>
      <c r="E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>
      <c r="A98" s="29"/>
      <c r="B98" s="29"/>
      <c r="C98" s="29"/>
      <c r="D98" s="29"/>
      <c r="E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>
      <c r="A99" s="29"/>
      <c r="B99" s="29"/>
      <c r="C99" s="29"/>
      <c r="D99" s="29"/>
      <c r="E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>
      <c r="A100" s="29"/>
      <c r="B100" s="29"/>
      <c r="C100" s="29"/>
      <c r="D100" s="29"/>
      <c r="E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>
      <c r="A101" s="29"/>
      <c r="B101" s="29"/>
      <c r="C101" s="29"/>
      <c r="D101" s="29"/>
      <c r="E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>
      <c r="A102" s="29"/>
      <c r="B102" s="29"/>
      <c r="C102" s="29"/>
      <c r="D102" s="29"/>
      <c r="E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>
      <c r="A103" s="29"/>
      <c r="B103" s="29"/>
      <c r="C103" s="29"/>
      <c r="D103" s="29"/>
      <c r="E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>
      <c r="A104" s="29"/>
      <c r="B104" s="29"/>
      <c r="C104" s="29"/>
      <c r="D104" s="29"/>
      <c r="E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>
      <c r="A105" s="29"/>
      <c r="B105" s="29"/>
      <c r="C105" s="29"/>
      <c r="D105" s="29"/>
      <c r="E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>
      <c r="A106" s="29"/>
      <c r="B106" s="29"/>
      <c r="C106" s="29"/>
      <c r="D106" s="29"/>
      <c r="E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>
      <c r="A107" s="29"/>
      <c r="B107" s="29"/>
      <c r="C107" s="29"/>
      <c r="D107" s="29"/>
      <c r="E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>
      <c r="A108" s="29"/>
      <c r="B108" s="29"/>
      <c r="C108" s="29"/>
      <c r="D108" s="29"/>
      <c r="E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>
      <c r="A109" s="29"/>
      <c r="B109" s="29"/>
      <c r="C109" s="29"/>
      <c r="D109" s="29"/>
      <c r="E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>
      <c r="A110" s="29"/>
      <c r="B110" s="29"/>
      <c r="C110" s="29"/>
      <c r="D110" s="29"/>
      <c r="E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>
      <c r="A111" s="29"/>
      <c r="B111" s="29"/>
      <c r="C111" s="29"/>
      <c r="D111" s="29"/>
      <c r="E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>
      <c r="A112" s="29"/>
      <c r="B112" s="29"/>
      <c r="C112" s="29"/>
      <c r="D112" s="29"/>
      <c r="E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>
      <c r="A113" s="29"/>
      <c r="B113" s="29"/>
      <c r="C113" s="29"/>
      <c r="D113" s="29"/>
      <c r="E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>
      <c r="A114" s="29"/>
      <c r="B114" s="29"/>
      <c r="C114" s="29"/>
      <c r="D114" s="29"/>
      <c r="E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>
      <c r="A115" s="29"/>
      <c r="B115" s="29"/>
      <c r="C115" s="29"/>
      <c r="D115" s="29"/>
      <c r="E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>
      <c r="A116" s="29"/>
      <c r="B116" s="29"/>
      <c r="C116" s="29"/>
      <c r="D116" s="29"/>
      <c r="E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>
      <c r="A117" s="29"/>
      <c r="B117" s="29"/>
      <c r="C117" s="29"/>
      <c r="D117" s="29"/>
      <c r="E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>
      <c r="A118" s="29"/>
      <c r="B118" s="29"/>
      <c r="C118" s="29"/>
      <c r="D118" s="29"/>
      <c r="E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>
      <c r="A119" s="29"/>
      <c r="B119" s="29"/>
      <c r="C119" s="29"/>
      <c r="D119" s="29"/>
      <c r="E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>
      <c r="A120" s="29"/>
      <c r="B120" s="29"/>
      <c r="C120" s="29"/>
      <c r="D120" s="29"/>
      <c r="E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>
      <c r="A121" s="29"/>
      <c r="B121" s="29"/>
      <c r="C121" s="29"/>
      <c r="D121" s="29"/>
      <c r="E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>
      <c r="A122" s="29"/>
      <c r="B122" s="29"/>
      <c r="C122" s="29"/>
      <c r="D122" s="29"/>
      <c r="E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>
      <c r="A123" s="29"/>
      <c r="B123" s="29"/>
      <c r="C123" s="29"/>
      <c r="D123" s="29"/>
      <c r="E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>
      <c r="A124" s="29"/>
      <c r="B124" s="29"/>
      <c r="C124" s="29"/>
      <c r="D124" s="29"/>
      <c r="E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>
      <c r="A125" s="29"/>
      <c r="B125" s="29"/>
      <c r="C125" s="29"/>
      <c r="D125" s="29"/>
      <c r="E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>
      <c r="A126" s="29"/>
      <c r="B126" s="29"/>
      <c r="C126" s="29"/>
      <c r="D126" s="29"/>
      <c r="E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>
      <c r="A127" s="29"/>
      <c r="B127" s="29"/>
      <c r="C127" s="29"/>
      <c r="D127" s="29"/>
      <c r="E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>
      <c r="A128" s="29"/>
      <c r="B128" s="29"/>
      <c r="C128" s="29"/>
      <c r="D128" s="29"/>
      <c r="E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>
      <c r="A129" s="29"/>
      <c r="B129" s="29"/>
      <c r="C129" s="29"/>
      <c r="D129" s="29"/>
      <c r="E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>
      <c r="A130" s="29"/>
      <c r="B130" s="29"/>
      <c r="C130" s="29"/>
      <c r="D130" s="29"/>
      <c r="E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>
      <c r="A131" s="29"/>
      <c r="B131" s="29"/>
      <c r="C131" s="29"/>
      <c r="D131" s="29"/>
      <c r="E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>
      <c r="A132" s="29"/>
      <c r="B132" s="29"/>
      <c r="C132" s="29"/>
      <c r="D132" s="29"/>
      <c r="E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>
      <c r="A133" s="29"/>
      <c r="B133" s="29"/>
      <c r="C133" s="29"/>
      <c r="D133" s="29"/>
      <c r="E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>
      <c r="A134" s="29"/>
      <c r="B134" s="29"/>
      <c r="C134" s="29"/>
      <c r="D134" s="29"/>
      <c r="E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>
      <c r="A135" s="29"/>
      <c r="B135" s="29"/>
      <c r="C135" s="29"/>
      <c r="D135" s="29"/>
      <c r="E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>
      <c r="A136" s="29"/>
      <c r="B136" s="29"/>
      <c r="C136" s="29"/>
      <c r="D136" s="29"/>
      <c r="E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>
      <c r="A137" s="29"/>
      <c r="B137" s="29"/>
      <c r="C137" s="29"/>
      <c r="D137" s="29"/>
      <c r="E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>
      <c r="A138" s="29"/>
      <c r="B138" s="29"/>
      <c r="C138" s="29"/>
      <c r="D138" s="29"/>
      <c r="E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>
      <c r="A139" s="29"/>
      <c r="B139" s="29"/>
      <c r="C139" s="29"/>
      <c r="D139" s="29"/>
      <c r="E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>
      <c r="A140" s="29"/>
      <c r="B140" s="29"/>
      <c r="C140" s="29"/>
      <c r="D140" s="29"/>
      <c r="E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>
      <c r="A141" s="29"/>
      <c r="B141" s="29"/>
      <c r="C141" s="29"/>
      <c r="D141" s="29"/>
      <c r="E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>
      <c r="A142" s="29"/>
      <c r="B142" s="29"/>
      <c r="C142" s="29"/>
      <c r="D142" s="29"/>
      <c r="E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>
      <c r="A143" s="29"/>
      <c r="B143" s="29"/>
      <c r="C143" s="29"/>
      <c r="D143" s="29"/>
      <c r="E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>
      <c r="A144" s="29"/>
      <c r="B144" s="29"/>
      <c r="C144" s="29"/>
      <c r="D144" s="29"/>
      <c r="E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>
      <c r="A145" s="29"/>
      <c r="B145" s="29"/>
      <c r="C145" s="29"/>
      <c r="D145" s="29"/>
      <c r="E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>
      <c r="A146" s="29"/>
      <c r="B146" s="29"/>
      <c r="C146" s="29"/>
      <c r="D146" s="29"/>
      <c r="E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>
      <c r="A147" s="29"/>
      <c r="B147" s="29"/>
      <c r="C147" s="29"/>
      <c r="D147" s="29"/>
      <c r="E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>
      <c r="A148" s="29"/>
      <c r="B148" s="29"/>
      <c r="C148" s="29"/>
      <c r="D148" s="29"/>
      <c r="E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>
      <c r="A149" s="29"/>
      <c r="B149" s="29"/>
      <c r="C149" s="29"/>
      <c r="D149" s="29"/>
      <c r="E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>
      <c r="A150" s="29"/>
      <c r="B150" s="29"/>
      <c r="C150" s="29"/>
      <c r="D150" s="29"/>
      <c r="E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>
      <c r="A151" s="29"/>
      <c r="B151" s="29"/>
      <c r="C151" s="29"/>
      <c r="D151" s="29"/>
      <c r="E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>
      <c r="A152" s="29"/>
      <c r="B152" s="29"/>
      <c r="C152" s="29"/>
      <c r="D152" s="29"/>
      <c r="E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>
      <c r="A153" s="29"/>
      <c r="B153" s="29"/>
      <c r="C153" s="29"/>
      <c r="D153" s="29"/>
      <c r="E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>
      <c r="A154" s="29"/>
      <c r="B154" s="29"/>
      <c r="C154" s="29"/>
      <c r="D154" s="29"/>
      <c r="E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>
      <c r="A155" s="29"/>
      <c r="B155" s="29"/>
      <c r="C155" s="29"/>
      <c r="D155" s="29"/>
      <c r="E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>
      <c r="A156" s="29"/>
      <c r="B156" s="29"/>
      <c r="C156" s="29"/>
      <c r="D156" s="29"/>
      <c r="E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>
      <c r="A157" s="29"/>
      <c r="B157" s="29"/>
      <c r="C157" s="29"/>
      <c r="D157" s="29"/>
      <c r="E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>
      <c r="A158" s="29"/>
      <c r="B158" s="29"/>
      <c r="C158" s="29"/>
      <c r="D158" s="29"/>
      <c r="E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>
      <c r="A159" s="29"/>
      <c r="B159" s="29"/>
      <c r="C159" s="29"/>
      <c r="D159" s="29"/>
      <c r="E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>
      <c r="A160" s="29"/>
      <c r="B160" s="29"/>
      <c r="C160" s="29"/>
      <c r="D160" s="29"/>
      <c r="E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>
      <c r="A161" s="29"/>
      <c r="B161" s="29"/>
      <c r="C161" s="29"/>
      <c r="D161" s="29"/>
      <c r="E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>
      <c r="A162" s="29"/>
      <c r="B162" s="29"/>
      <c r="C162" s="29"/>
      <c r="D162" s="29"/>
      <c r="E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>
      <c r="A163" s="29"/>
      <c r="B163" s="29"/>
      <c r="C163" s="29"/>
      <c r="D163" s="29"/>
      <c r="E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>
      <c r="A164" s="29"/>
      <c r="B164" s="29"/>
      <c r="C164" s="29"/>
      <c r="D164" s="29"/>
      <c r="E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>
      <c r="A165" s="29"/>
      <c r="B165" s="29"/>
      <c r="C165" s="29"/>
      <c r="D165" s="29"/>
      <c r="E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>
      <c r="A166" s="29"/>
      <c r="B166" s="29"/>
      <c r="C166" s="29"/>
      <c r="D166" s="29"/>
      <c r="E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>
      <c r="A167" s="29"/>
      <c r="B167" s="29"/>
      <c r="C167" s="29"/>
      <c r="D167" s="29"/>
      <c r="E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>
      <c r="A168" s="29"/>
      <c r="B168" s="29"/>
      <c r="C168" s="29"/>
      <c r="D168" s="29"/>
      <c r="E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>
      <c r="A169" s="29"/>
      <c r="B169" s="29"/>
      <c r="C169" s="29"/>
      <c r="D169" s="29"/>
      <c r="E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>
      <c r="A170" s="29"/>
      <c r="B170" s="29"/>
      <c r="C170" s="29"/>
      <c r="D170" s="29"/>
      <c r="E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>
      <c r="A171" s="29"/>
      <c r="B171" s="29"/>
      <c r="C171" s="29"/>
      <c r="D171" s="29"/>
      <c r="E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>
      <c r="A172" s="29"/>
      <c r="B172" s="29"/>
      <c r="C172" s="29"/>
      <c r="D172" s="29"/>
      <c r="E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>
      <c r="A173" s="29"/>
      <c r="B173" s="29"/>
      <c r="C173" s="29"/>
      <c r="D173" s="29"/>
      <c r="E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>
      <c r="A174" s="29"/>
      <c r="B174" s="29"/>
      <c r="C174" s="29"/>
      <c r="D174" s="29"/>
      <c r="E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>
      <c r="A175" s="29"/>
      <c r="B175" s="29"/>
      <c r="C175" s="29"/>
      <c r="D175" s="29"/>
      <c r="E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>
      <c r="A176" s="29"/>
      <c r="B176" s="29"/>
      <c r="C176" s="29"/>
      <c r="D176" s="29"/>
      <c r="E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>
      <c r="A177" s="29"/>
      <c r="B177" s="29"/>
      <c r="C177" s="29"/>
      <c r="D177" s="29"/>
      <c r="E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>
      <c r="A178" s="29"/>
      <c r="B178" s="29"/>
      <c r="C178" s="29"/>
      <c r="D178" s="29"/>
      <c r="E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>
      <c r="A179" s="29"/>
      <c r="B179" s="29"/>
      <c r="C179" s="29"/>
      <c r="D179" s="29"/>
      <c r="E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>
      <c r="A180" s="29"/>
      <c r="B180" s="29"/>
      <c r="C180" s="29"/>
      <c r="D180" s="29"/>
      <c r="E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>
      <c r="A181" s="29"/>
      <c r="B181" s="29"/>
      <c r="C181" s="29"/>
      <c r="D181" s="29"/>
      <c r="E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>
      <c r="A182" s="29"/>
      <c r="B182" s="29"/>
      <c r="C182" s="29"/>
      <c r="D182" s="29"/>
      <c r="E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>
      <c r="A183" s="29"/>
      <c r="B183" s="29"/>
      <c r="C183" s="29"/>
      <c r="D183" s="29"/>
      <c r="E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>
      <c r="A184" s="29"/>
      <c r="B184" s="29"/>
      <c r="C184" s="29"/>
      <c r="D184" s="29"/>
      <c r="E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>
      <c r="A185" s="29"/>
      <c r="B185" s="29"/>
      <c r="C185" s="29"/>
      <c r="D185" s="29"/>
      <c r="E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>
      <c r="A186" s="29"/>
      <c r="B186" s="29"/>
      <c r="C186" s="29"/>
      <c r="D186" s="29"/>
      <c r="E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>
      <c r="A187" s="29"/>
      <c r="B187" s="29"/>
      <c r="C187" s="29"/>
      <c r="D187" s="29"/>
      <c r="E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>
      <c r="A188" s="29"/>
      <c r="B188" s="29"/>
      <c r="C188" s="29"/>
      <c r="D188" s="29"/>
      <c r="E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>
      <c r="A189" s="29"/>
      <c r="B189" s="29"/>
      <c r="C189" s="29"/>
      <c r="D189" s="29"/>
      <c r="E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>
      <c r="A190" s="29"/>
      <c r="B190" s="29"/>
      <c r="C190" s="29"/>
      <c r="D190" s="29"/>
      <c r="E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>
      <c r="A191" s="29"/>
      <c r="B191" s="29"/>
      <c r="C191" s="29"/>
      <c r="D191" s="29"/>
      <c r="E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>
      <c r="A192" s="29"/>
      <c r="B192" s="29"/>
      <c r="C192" s="29"/>
      <c r="D192" s="29"/>
      <c r="E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>
      <c r="A193" s="29"/>
      <c r="B193" s="29"/>
      <c r="C193" s="29"/>
      <c r="D193" s="29"/>
      <c r="E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>
      <c r="A194" s="29"/>
      <c r="B194" s="29"/>
      <c r="C194" s="29"/>
      <c r="D194" s="29"/>
      <c r="E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>
      <c r="A195" s="29"/>
      <c r="B195" s="29"/>
      <c r="C195" s="29"/>
      <c r="D195" s="29"/>
      <c r="E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>
      <c r="A196" s="29"/>
      <c r="B196" s="29"/>
      <c r="C196" s="29"/>
      <c r="D196" s="29"/>
      <c r="E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>
      <c r="A197" s="29"/>
      <c r="B197" s="29"/>
      <c r="C197" s="29"/>
      <c r="D197" s="29"/>
      <c r="E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>
      <c r="A198" s="29"/>
      <c r="B198" s="29"/>
      <c r="C198" s="29"/>
      <c r="D198" s="29"/>
      <c r="E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>
      <c r="A199" s="29"/>
      <c r="B199" s="29"/>
      <c r="C199" s="29"/>
      <c r="D199" s="29"/>
      <c r="E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>
      <c r="A200" s="29"/>
      <c r="B200" s="29"/>
      <c r="C200" s="29"/>
      <c r="D200" s="29"/>
      <c r="E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>
      <c r="A201" s="29"/>
      <c r="B201" s="29"/>
      <c r="C201" s="29"/>
      <c r="D201" s="29"/>
      <c r="E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>
      <c r="A202" s="29"/>
      <c r="B202" s="29"/>
      <c r="C202" s="29"/>
      <c r="D202" s="29"/>
      <c r="E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</sheetData>
  <protectedRanges>
    <protectedRange sqref="AA45:AA48 AA12:AA23 AA25:AA26 AA28:AA36 AA38:AA40 AA42:AA43 AA51" name="Range4_1_1_1_2_1_1_2_1_1_1_1_1_1"/>
    <protectedRange sqref="AF45:AF48 AF12:AF23 AF25:AF26 AF28:AF36 AF38:AF40 AF42:AF43 AF51" name="Range4_2_1_1_2_1_1_2_1_1_1_1_1_1"/>
    <protectedRange sqref="AK45:AK48 AK12:AK23 AK25:AK26 AK28:AK36 AK38:AK40 AK42:AK43 AK51" name="Range4_3_1_1_2_1_1_2_1_1_1_1_1_1"/>
    <protectedRange sqref="BX45:BX48 BX12:BX23 BX25:BX26 BX28:BX36 BX38:BX40 BX42:BX43 BX51 BV20:BW23 BV25:BW27 BV29:BW31 BV33:BW34 BV36:BW36 BV38:BW39 BV47:BW48" name="Range5_2_1_1_2_1_1_2_1_1_1_1_1_1"/>
    <protectedRange sqref="AA41" name="Range4_1_1_1_1_1_1_1_1_1_1_1_1_1_1"/>
    <protectedRange sqref="AF41" name="Range4_2_1_1_1_1_1_1_1_1_1_1_1_1_1"/>
    <protectedRange sqref="AK41" name="Range4_3_1_1_1_1_1_1_1_1_1_1_1_1_1"/>
    <protectedRange sqref="BX41" name="Range5_2_1_1_1_1_1_1_1_1_1_1_1_1_1"/>
    <protectedRange sqref="W10:W52" name="Range4_5_1_2_1_1_1_1_1_1_1_1_1"/>
    <protectedRange sqref="AA10:AB10 AB11:AB52" name="Range4_1_1_1_2_1_1_1_1_1_1_1_1_1"/>
    <protectedRange sqref="AF10:AG10 AG11:AG52" name="Range4_2_1_1_2_1_1_1_1_1_1_1_1_1"/>
    <protectedRange sqref="AK10:AL10 AL11:AL52" name="Range4_3_1_1_2_1_1_1_1_1_1_1_1_1"/>
    <protectedRange sqref="AQ10:AQ52" name="Range4_4_1_1_2_1_1_1_1_1_1_1_1_1"/>
    <protectedRange sqref="BV10:BX10 BV11:BW11 BV14:BW15 BV17:BW18" name="Range5_2_1_1_2_1_1_1_1_1_1_1_1_1"/>
  </protectedRanges>
  <mergeCells count="131">
    <mergeCell ref="DW7:DX7"/>
    <mergeCell ref="DZ7:EA7"/>
    <mergeCell ref="DK7:DL7"/>
    <mergeCell ref="DN7:DO7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CN6:CP6"/>
    <mergeCell ref="CE6:CG6"/>
    <mergeCell ref="CH6:CJ6"/>
    <mergeCell ref="CK6:CM6"/>
    <mergeCell ref="BH6:BJ6"/>
    <mergeCell ref="BY6:CA6"/>
    <mergeCell ref="BS6:BU6"/>
    <mergeCell ref="CB6:CD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O6:S6"/>
    <mergeCell ref="T6:X6"/>
    <mergeCell ref="C1:N1"/>
    <mergeCell ref="C2:N2"/>
    <mergeCell ref="L3:N3"/>
    <mergeCell ref="EC4:EE6"/>
    <mergeCell ref="O5:AU5"/>
    <mergeCell ref="AV5:BJ5"/>
    <mergeCell ref="BK5:BM6"/>
    <mergeCell ref="BN5:CD5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honeticPr fontId="0" type="noConversion"/>
  <pageMargins left="0.16" right="0.16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Ekamut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Artavazd</cp:lastModifiedBy>
  <cp:lastPrinted>2019-10-02T08:46:04Z</cp:lastPrinted>
  <dcterms:created xsi:type="dcterms:W3CDTF">2002-03-15T09:46:46Z</dcterms:created>
  <dcterms:modified xsi:type="dcterms:W3CDTF">2019-11-06T05:57:35Z</dcterms:modified>
</cp:coreProperties>
</file>