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615" activeTab="0"/>
  </bookViews>
  <sheets>
    <sheet name="Ekamut" sheetId="1" r:id="rId1"/>
  </sheets>
  <definedNames/>
  <calcPr fullCalcOnLoad="1"/>
</workbook>
</file>

<file path=xl/sharedStrings.xml><?xml version="1.0" encoding="utf-8"?>
<sst xmlns="http://schemas.openxmlformats.org/spreadsheetml/2006/main" count="263" uniqueCount="102">
  <si>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</si>
  <si>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</si>
  <si>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>2. ՊԱՇՏՈՆԱԿԱՆ ԴՐԱՄԱՇՆՈՐՀՆԵՐ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</si>
  <si>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</si>
  <si>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</si>
  <si>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</si>
  <si>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Հ/հ</t>
  </si>
  <si>
    <t>1. ՀԱՐԿԵՐ ԵՎ ՏՈՒՐՔԵՐ</t>
  </si>
  <si>
    <t xml:space="preserve">տող 1320 Շահաբաժիններ </t>
  </si>
  <si>
    <t xml:space="preserve">փաստ.                                                                            </t>
  </si>
  <si>
    <t>Համայնքի անվանումը</t>
  </si>
  <si>
    <t>ՀԱՇՎԵՏՎՈՒԹՅՈՒՆ</t>
  </si>
  <si>
    <t>հազար դրամ</t>
  </si>
  <si>
    <t>տող 1000ԸՆԴԱՄԵՆԸ  ԵԿԱՄՈՒՏՆԵՐ     (տող 1100 + տող 1200+տող 1300)</t>
  </si>
  <si>
    <t>ԴԱՀԿ    Վ/Բ</t>
  </si>
  <si>
    <t xml:space="preserve"> տող 1000  Ընդամենը վարչական մաս</t>
  </si>
  <si>
    <t>ԴԱՀԿ                     Ֆ/Բ</t>
  </si>
  <si>
    <t>տող 1000   Ընդամենը ֆոնդային մաս</t>
  </si>
  <si>
    <t>3.3 գույքի վարձակալությունից եկամուտներ(տող 1331 + տող 1332 + տող 1333 + 1334)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</si>
  <si>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</si>
  <si>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</si>
  <si>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</si>
  <si>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</si>
  <si>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>Ընդամենը գույքահարկ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</si>
  <si>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</si>
  <si>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</si>
  <si>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r>
      <t>տող 1120    1.2 Գույքային հարկեր այլ գույքիցայդ թվում`Գույքահարկ փոխադրամիջոցների համար</t>
    </r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</si>
  <si>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</si>
  <si>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</si>
  <si>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</si>
  <si>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</si>
  <si>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</si>
  <si>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</si>
  <si>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</si>
  <si>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</si>
  <si>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</si>
  <si>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</si>
  <si>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</si>
  <si>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</si>
  <si>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</si>
  <si>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</si>
  <si>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</si>
  <si>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</si>
  <si>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t xml:space="preserve">ծրագիր    տարեկան </t>
  </si>
  <si>
    <t>Ընդամենը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</si>
  <si>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</si>
  <si>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</si>
  <si>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</si>
  <si>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</si>
  <si>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</si>
  <si>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</si>
  <si>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</si>
  <si>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</si>
  <si>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</si>
  <si>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>կատ. %-ը տարեկան ծրագրի նկատմամբ</t>
  </si>
  <si>
    <t>Հաշվետու ժամանակաշրջան</t>
  </si>
  <si>
    <t>Ազատան</t>
  </si>
  <si>
    <t>Ախուրիկ</t>
  </si>
  <si>
    <t>Ախուրյան</t>
  </si>
  <si>
    <t>Առափի</t>
  </si>
  <si>
    <t>Բայանդուր</t>
  </si>
  <si>
    <t>Բենիամին</t>
  </si>
  <si>
    <t>Գետք</t>
  </si>
  <si>
    <t>ք. Գյումրի</t>
  </si>
  <si>
    <t>Երազգավորս</t>
  </si>
  <si>
    <t>Մարմաշեն</t>
  </si>
  <si>
    <t>Հայկավան</t>
  </si>
  <si>
    <t>Ղարիբջանյան</t>
  </si>
  <si>
    <t>Ոսկեհասկ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</si>
  <si>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</si>
  <si>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</si>
  <si>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</si>
  <si>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</si>
  <si>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</si>
  <si>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</si>
  <si>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</si>
  <si>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</si>
  <si>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</si>
  <si>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</si>
  <si>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</si>
  <si>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</si>
  <si>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</si>
  <si>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</si>
  <si>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</si>
  <si>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</si>
  <si>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</si>
  <si>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</si>
  <si>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</si>
  <si>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</si>
  <si>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</si>
  <si>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</si>
  <si>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</si>
  <si>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</si>
  <si>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Անի</t>
  </si>
  <si>
    <t>Արփի</t>
  </si>
  <si>
    <t>Ամասիա</t>
  </si>
  <si>
    <t>Աշոցք</t>
  </si>
  <si>
    <t>Սարապատ</t>
  </si>
  <si>
    <r>
      <t xml:space="preserve"> ՀՀ  ՇԻՐԱԿԻ  ՄԱՐԶԻ  ՀԱՄԱՅՆՔՆԵՐԻ   ԲՅՈՒՋԵՏԱՅԻՆ   ԵԿԱՄՈՒՏՆԵՐԻ   ՎԵՐԱԲԵՐՅԱԼ  (աճողական)  2021թ. ՓԵՏՐՎԱՐԻ « 1 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</si>
  <si>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փաստ                   (1 ամիս)                                                                           </t>
  </si>
  <si>
    <t>ծրագիր (3 ամիս)</t>
  </si>
  <si>
    <t>կատ. %-ը 3-ը ամսվա նկատմամբ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</si>
</sst>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#,##0&quot; &quot;_);\(#,##0&quot; &quot;\)"/>
    <numFmt numFmtId="189" formatCode="#,##0&quot; &quot;_);[Red]\(#,##0&quot; &quot;\)"/>
    <numFmt numFmtId="190" formatCode="#,##0.00&quot; &quot;_);\(#,##0.00&quot; &quot;\)"/>
    <numFmt numFmtId="191" formatCode="#,##0.00&quot; &quot;_);[Red]\(#,##0.00&quot; &quot;\)"/>
    <numFmt numFmtId="192" formatCode="_ * #,##0_)&quot; &quot;_ ;_ * \(#,##0\)&quot; &quot;_ ;_ * &quot;-&quot;_)&quot; &quot;_ ;_ @_ "/>
    <numFmt numFmtId="193" formatCode="_ * #,##0_)_ _ ;_ * \(#,##0\)_ _ ;_ * &quot;-&quot;_)_ _ ;_ @_ "/>
    <numFmt numFmtId="194" formatCode="_ * #,##0.00_)&quot; &quot;_ ;_ * \(#,##0.00\)&quot; &quot;_ ;_ * &quot;-&quot;??_)&quot; &quot;_ ;_ @_ "/>
    <numFmt numFmtId="195" formatCode="_ * #,##0.00_)_ _ ;_ * \(#,##0.00\)_ _ ;_ * &quot;-&quot;??_)_ _ ;_ @_ "/>
    <numFmt numFmtId="196" formatCode="&quot;$&quot;#,##0;\-&quot;$&quot;#,##0"/>
    <numFmt numFmtId="197" formatCode="&quot;$&quot;#,##0;[Red]\-&quot;$&quot;#,##0"/>
    <numFmt numFmtId="198" formatCode="&quot;$&quot;#,##0.00;\-&quot;$&quot;#,##0.00"/>
    <numFmt numFmtId="199" formatCode="&quot;$&quot;#,##0.00;[Red]\-&quot;$&quot;#,##0.00"/>
    <numFmt numFmtId="200" formatCode="_-&quot;$&quot;* #,##0_-;\-&quot;$&quot;* #,##0_-;_-&quot;$&quot;* &quot;-&quot;_-;_-@_-"/>
    <numFmt numFmtId="201" formatCode="_-* #,##0_-;\-* #,##0_-;_-* &quot;-&quot;_-;_-@_-"/>
    <numFmt numFmtId="202" formatCode="_-&quot;$&quot;* #,##0.00_-;\-&quot;$&quot;* #,##0.00_-;_-&quot;$&quot;* &quot;-&quot;??_-;_-@_-"/>
    <numFmt numFmtId="203" formatCode="_-* #,##0.00_-;\-* #,##0.00_-;_-* &quot;-&quot;??_-;_-@_-"/>
    <numFmt numFmtId="204" formatCode="0.0"/>
    <numFmt numFmtId="205" formatCode="0.000"/>
    <numFmt numFmtId="206" formatCode="0.0000000"/>
    <numFmt numFmtId="207" formatCode="0.000000"/>
    <numFmt numFmtId="208" formatCode="0.00000"/>
    <numFmt numFmtId="209" formatCode="0.0000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$&quot;#,##0.00"/>
    <numFmt numFmtId="215" formatCode="#,##0.0"/>
    <numFmt numFmtId="216" formatCode="0E+00"/>
    <numFmt numFmtId="217" formatCode="_-* #,##0.0_-;\-* #,##0.0_-;_-* &quot;-&quot;??_-;_-@_-"/>
    <numFmt numFmtId="218" formatCode="[$-409]dddd\,\ mmmm\ dd\,\ yyyy"/>
    <numFmt numFmtId="219" formatCode="_(* #,##0_);_(* \(#,##0\);_(* &quot;-&quot;??_);_(@_)"/>
    <numFmt numFmtId="220" formatCode="m/d"/>
    <numFmt numFmtId="221" formatCode="_(* #,##0.0_);_(* \(#,##0.0\);_(* &quot;-&quot;??_);_(@_)"/>
    <numFmt numFmtId="222" formatCode="#,##0.000"/>
  </numFmts>
  <fonts count="44">
    <font>
      <sz val="12"/>
      <name val="Times Armenian"/>
      <family val="0"/>
    </font>
    <font>
      <sz val="10"/>
      <name val="Arial Armenian"/>
      <family val="2"/>
    </font>
    <font>
      <sz val="9"/>
      <name val="Arial Armenian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215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215" fontId="3" fillId="33" borderId="10" xfId="0" applyNumberFormat="1" applyFont="1" applyFill="1" applyBorder="1" applyAlignment="1" applyProtection="1">
      <alignment horizontal="center" vertical="center" wrapText="1"/>
      <protection/>
    </xf>
    <xf numFmtId="215" fontId="5" fillId="33" borderId="10" xfId="0" applyNumberFormat="1" applyFont="1" applyFill="1" applyBorder="1" applyAlignment="1">
      <alignment horizontal="center" vertical="center" wrapText="1"/>
    </xf>
    <xf numFmtId="215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204" fontId="4" fillId="33" borderId="0" xfId="0" applyNumberFormat="1" applyFont="1" applyFill="1" applyAlignment="1" applyProtection="1">
      <alignment horizontal="center" vertical="center" wrapText="1"/>
      <protection locked="0"/>
    </xf>
    <xf numFmtId="204" fontId="3" fillId="33" borderId="0" xfId="0" applyNumberFormat="1" applyFont="1" applyFill="1" applyAlignment="1" applyProtection="1">
      <alignment horizontal="center" vertical="center" wrapText="1"/>
      <protection locked="0"/>
    </xf>
    <xf numFmtId="215" fontId="4" fillId="33" borderId="10" xfId="0" applyNumberFormat="1" applyFont="1" applyFill="1" applyBorder="1" applyAlignment="1" applyProtection="1">
      <alignment horizontal="center" vertical="center" wrapText="1"/>
      <protection/>
    </xf>
    <xf numFmtId="204" fontId="3" fillId="33" borderId="0" xfId="0" applyNumberFormat="1" applyFont="1" applyFill="1" applyAlignment="1" applyProtection="1">
      <alignment horizontal="center" vertical="center" wrapText="1"/>
      <protection/>
    </xf>
    <xf numFmtId="0" fontId="6" fillId="34" borderId="10" xfId="0" applyFont="1" applyFill="1" applyBorder="1" applyAlignment="1">
      <alignment horizontal="center" vertical="center"/>
    </xf>
    <xf numFmtId="215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15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204" fontId="3" fillId="33" borderId="10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 applyProtection="1">
      <alignment/>
      <protection locked="0"/>
    </xf>
    <xf numFmtId="215" fontId="4" fillId="34" borderId="10" xfId="0" applyNumberFormat="1" applyFont="1" applyFill="1" applyBorder="1" applyAlignment="1" applyProtection="1">
      <alignment horizontal="center" vertical="center" wrapText="1"/>
      <protection/>
    </xf>
    <xf numFmtId="215" fontId="3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215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33" borderId="12" xfId="0" applyNumberFormat="1" applyFont="1" applyFill="1" applyBorder="1" applyAlignment="1" applyProtection="1">
      <alignment horizontal="center" vertical="center" wrapText="1"/>
      <protection/>
    </xf>
    <xf numFmtId="204" fontId="5" fillId="33" borderId="10" xfId="0" applyNumberFormat="1" applyFont="1" applyFill="1" applyBorder="1" applyAlignment="1">
      <alignment horizontal="center" vertical="center"/>
    </xf>
    <xf numFmtId="204" fontId="3" fillId="33" borderId="10" xfId="0" applyNumberFormat="1" applyFont="1" applyFill="1" applyBorder="1" applyAlignment="1">
      <alignment horizontal="center" vertical="center"/>
    </xf>
    <xf numFmtId="204" fontId="7" fillId="0" borderId="10" xfId="0" applyNumberFormat="1" applyFont="1" applyFill="1" applyBorder="1" applyAlignment="1">
      <alignment horizontal="center" vertical="center"/>
    </xf>
    <xf numFmtId="204" fontId="7" fillId="0" borderId="13" xfId="0" applyNumberFormat="1" applyFont="1" applyFill="1" applyBorder="1" applyAlignment="1">
      <alignment horizontal="center" vertical="center"/>
    </xf>
    <xf numFmtId="204" fontId="7" fillId="0" borderId="0" xfId="0" applyNumberFormat="1" applyFont="1" applyFill="1" applyAlignment="1">
      <alignment horizontal="center" vertical="center"/>
    </xf>
    <xf numFmtId="204" fontId="7" fillId="0" borderId="14" xfId="0" applyNumberFormat="1" applyFont="1" applyFill="1" applyBorder="1" applyAlignment="1">
      <alignment horizontal="center" vertical="center"/>
    </xf>
    <xf numFmtId="0" fontId="8" fillId="34" borderId="12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6" borderId="12" xfId="0" applyNumberFormat="1" applyFont="1" applyFill="1" applyBorder="1" applyAlignment="1" applyProtection="1">
      <alignment horizontal="center" vertical="center" wrapText="1"/>
      <protection/>
    </xf>
    <xf numFmtId="4" fontId="3" fillId="36" borderId="16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3" fillId="34" borderId="20" xfId="0" applyFont="1" applyFill="1" applyBorder="1" applyAlignment="1" applyProtection="1">
      <alignment horizontal="center" vertical="center" wrapText="1"/>
      <protection/>
    </xf>
    <xf numFmtId="0" fontId="3" fillId="34" borderId="16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textRotation="90" wrapText="1"/>
      <protection/>
    </xf>
    <xf numFmtId="0" fontId="3" fillId="33" borderId="20" xfId="0" applyFont="1" applyFill="1" applyBorder="1" applyAlignment="1" applyProtection="1">
      <alignment horizontal="center" vertical="center" textRotation="90" wrapText="1"/>
      <protection/>
    </xf>
    <xf numFmtId="0" fontId="3" fillId="33" borderId="16" xfId="0" applyFont="1" applyFill="1" applyBorder="1" applyAlignment="1" applyProtection="1">
      <alignment horizontal="center" vertical="center" textRotation="90" wrapText="1"/>
      <protection/>
    </xf>
    <xf numFmtId="4" fontId="4" fillId="37" borderId="14" xfId="0" applyNumberFormat="1" applyFont="1" applyFill="1" applyBorder="1" applyAlignment="1" applyProtection="1">
      <alignment horizontal="center" vertical="center" wrapText="1"/>
      <protection/>
    </xf>
    <xf numFmtId="4" fontId="4" fillId="37" borderId="19" xfId="0" applyNumberFormat="1" applyFont="1" applyFill="1" applyBorder="1" applyAlignment="1" applyProtection="1">
      <alignment horizontal="center" vertical="center" wrapText="1"/>
      <protection/>
    </xf>
    <xf numFmtId="4" fontId="4" fillId="37" borderId="17" xfId="0" applyNumberFormat="1" applyFont="1" applyFill="1" applyBorder="1" applyAlignment="1" applyProtection="1">
      <alignment horizontal="center" vertical="center" wrapText="1"/>
      <protection/>
    </xf>
    <xf numFmtId="4" fontId="4" fillId="37" borderId="21" xfId="0" applyNumberFormat="1" applyFont="1" applyFill="1" applyBorder="1" applyAlignment="1" applyProtection="1">
      <alignment horizontal="center" vertical="center" wrapText="1"/>
      <protection/>
    </xf>
    <xf numFmtId="4" fontId="4" fillId="37" borderId="0" xfId="0" applyNumberFormat="1" applyFont="1" applyFill="1" applyBorder="1" applyAlignment="1" applyProtection="1">
      <alignment horizontal="center" vertical="center" wrapText="1"/>
      <protection/>
    </xf>
    <xf numFmtId="4" fontId="4" fillId="37" borderId="22" xfId="0" applyNumberFormat="1" applyFont="1" applyFill="1" applyBorder="1" applyAlignment="1" applyProtection="1">
      <alignment horizontal="center" vertical="center" wrapText="1"/>
      <protection/>
    </xf>
    <xf numFmtId="4" fontId="4" fillId="37" borderId="23" xfId="0" applyNumberFormat="1" applyFont="1" applyFill="1" applyBorder="1" applyAlignment="1" applyProtection="1">
      <alignment horizontal="center" vertical="center" wrapText="1"/>
      <protection/>
    </xf>
    <xf numFmtId="4" fontId="4" fillId="37" borderId="15" xfId="0" applyNumberFormat="1" applyFont="1" applyFill="1" applyBorder="1" applyAlignment="1" applyProtection="1">
      <alignment horizontal="center" vertical="center" wrapText="1"/>
      <protection/>
    </xf>
    <xf numFmtId="4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4" xfId="0" applyNumberFormat="1" applyFont="1" applyFill="1" applyBorder="1" applyAlignment="1" applyProtection="1">
      <alignment horizontal="center" vertical="center" wrapText="1"/>
      <protection/>
    </xf>
    <xf numFmtId="0" fontId="4" fillId="37" borderId="19" xfId="0" applyNumberFormat="1" applyFont="1" applyFill="1" applyBorder="1" applyAlignment="1" applyProtection="1">
      <alignment horizontal="center" vertical="center" wrapText="1"/>
      <protection/>
    </xf>
    <xf numFmtId="0" fontId="4" fillId="37" borderId="17" xfId="0" applyNumberFormat="1" applyFont="1" applyFill="1" applyBorder="1" applyAlignment="1" applyProtection="1">
      <alignment horizontal="center" vertical="center" wrapText="1"/>
      <protection/>
    </xf>
    <xf numFmtId="0" fontId="4" fillId="37" borderId="21" xfId="0" applyNumberFormat="1" applyFont="1" applyFill="1" applyBorder="1" applyAlignment="1" applyProtection="1">
      <alignment horizontal="center" vertical="center" wrapText="1"/>
      <protection/>
    </xf>
    <xf numFmtId="0" fontId="4" fillId="37" borderId="0" xfId="0" applyNumberFormat="1" applyFont="1" applyFill="1" applyBorder="1" applyAlignment="1" applyProtection="1">
      <alignment horizontal="center" vertical="center" wrapText="1"/>
      <protection/>
    </xf>
    <xf numFmtId="0" fontId="4" fillId="37" borderId="22" xfId="0" applyNumberFormat="1" applyFont="1" applyFill="1" applyBorder="1" applyAlignment="1" applyProtection="1">
      <alignment horizontal="center" vertical="center" wrapText="1"/>
      <protection/>
    </xf>
    <xf numFmtId="0" fontId="4" fillId="37" borderId="23" xfId="0" applyNumberFormat="1" applyFont="1" applyFill="1" applyBorder="1" applyAlignment="1" applyProtection="1">
      <alignment horizontal="center" vertical="center" wrapText="1"/>
      <protection/>
    </xf>
    <xf numFmtId="0" fontId="4" fillId="37" borderId="15" xfId="0" applyNumberFormat="1" applyFont="1" applyFill="1" applyBorder="1" applyAlignment="1" applyProtection="1">
      <alignment horizontal="center" vertical="center" wrapText="1"/>
      <protection/>
    </xf>
    <xf numFmtId="0" fontId="4" fillId="37" borderId="24" xfId="0" applyNumberFormat="1" applyFont="1" applyFill="1" applyBorder="1" applyAlignment="1" applyProtection="1">
      <alignment horizontal="center" vertical="center" wrapText="1"/>
      <protection/>
    </xf>
    <xf numFmtId="0" fontId="4" fillId="37" borderId="13" xfId="0" applyNumberFormat="1" applyFont="1" applyFill="1" applyBorder="1" applyAlignment="1" applyProtection="1">
      <alignment horizontal="center" vertical="center" wrapText="1"/>
      <protection/>
    </xf>
    <xf numFmtId="0" fontId="4" fillId="37" borderId="18" xfId="0" applyNumberFormat="1" applyFont="1" applyFill="1" applyBorder="1" applyAlignment="1" applyProtection="1">
      <alignment horizontal="center" vertical="center" wrapText="1"/>
      <protection/>
    </xf>
    <xf numFmtId="0" fontId="4" fillId="37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7" borderId="14" xfId="0" applyFont="1" applyFill="1" applyBorder="1" applyAlignment="1" applyProtection="1">
      <alignment horizontal="center" vertical="center" wrapText="1"/>
      <protection/>
    </xf>
    <xf numFmtId="0" fontId="3" fillId="37" borderId="19" xfId="0" applyFont="1" applyFill="1" applyBorder="1" applyAlignment="1" applyProtection="1">
      <alignment horizontal="center" vertical="center" wrapText="1"/>
      <protection/>
    </xf>
    <xf numFmtId="0" fontId="3" fillId="37" borderId="17" xfId="0" applyFont="1" applyFill="1" applyBorder="1" applyAlignment="1" applyProtection="1">
      <alignment horizontal="center" vertical="center" wrapText="1"/>
      <protection/>
    </xf>
    <xf numFmtId="0" fontId="3" fillId="37" borderId="21" xfId="0" applyFont="1" applyFill="1" applyBorder="1" applyAlignment="1" applyProtection="1">
      <alignment horizontal="center" vertical="center" wrapText="1"/>
      <protection/>
    </xf>
    <xf numFmtId="0" fontId="3" fillId="37" borderId="0" xfId="0" applyFont="1" applyFill="1" applyBorder="1" applyAlignment="1" applyProtection="1">
      <alignment horizontal="center" vertical="center" wrapText="1"/>
      <protection/>
    </xf>
    <xf numFmtId="0" fontId="3" fillId="37" borderId="22" xfId="0" applyFont="1" applyFill="1" applyBorder="1" applyAlignment="1" applyProtection="1">
      <alignment horizontal="center" vertical="center" wrapText="1"/>
      <protection/>
    </xf>
    <xf numFmtId="0" fontId="3" fillId="37" borderId="23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7" borderId="24" xfId="0" applyFont="1" applyFill="1" applyBorder="1" applyAlignment="1" applyProtection="1">
      <alignment horizontal="center" vertical="center" wrapText="1"/>
      <protection/>
    </xf>
    <xf numFmtId="4" fontId="4" fillId="0" borderId="21" xfId="0" applyNumberFormat="1" applyFont="1" applyBorder="1" applyAlignment="1" applyProtection="1">
      <alignment horizontal="center" vertical="center" wrapText="1"/>
      <protection/>
    </xf>
    <xf numFmtId="4" fontId="4" fillId="0" borderId="0" xfId="0" applyNumberFormat="1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center" vertical="center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4" fontId="3" fillId="0" borderId="14" xfId="0" applyNumberFormat="1" applyFont="1" applyBorder="1" applyAlignment="1" applyProtection="1">
      <alignment horizontal="center" vertical="center" wrapText="1"/>
      <protection/>
    </xf>
    <xf numFmtId="4" fontId="3" fillId="0" borderId="19" xfId="0" applyNumberFormat="1" applyFont="1" applyBorder="1" applyAlignment="1" applyProtection="1">
      <alignment horizontal="center" vertical="center" wrapText="1"/>
      <protection/>
    </xf>
    <xf numFmtId="4" fontId="3" fillId="0" borderId="17" xfId="0" applyNumberFormat="1" applyFont="1" applyBorder="1" applyAlignment="1" applyProtection="1">
      <alignment horizontal="center" vertical="center" wrapText="1"/>
      <protection/>
    </xf>
    <xf numFmtId="4" fontId="3" fillId="13" borderId="14" xfId="0" applyNumberFormat="1" applyFont="1" applyFill="1" applyBorder="1" applyAlignment="1" applyProtection="1">
      <alignment horizontal="center" vertical="center" wrapText="1"/>
      <protection/>
    </xf>
    <xf numFmtId="4" fontId="3" fillId="13" borderId="19" xfId="0" applyNumberFormat="1" applyFont="1" applyFill="1" applyBorder="1" applyAlignment="1" applyProtection="1">
      <alignment horizontal="center" vertical="center" wrapText="1"/>
      <protection/>
    </xf>
    <xf numFmtId="4" fontId="3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" fontId="3" fillId="37" borderId="14" xfId="0" applyNumberFormat="1" applyFont="1" applyFill="1" applyBorder="1" applyAlignment="1" applyProtection="1">
      <alignment horizontal="center" vertical="center" wrapText="1"/>
      <protection/>
    </xf>
    <xf numFmtId="4" fontId="3" fillId="37" borderId="19" xfId="0" applyNumberFormat="1" applyFont="1" applyFill="1" applyBorder="1" applyAlignment="1" applyProtection="1">
      <alignment horizontal="center" vertical="center" wrapText="1"/>
      <protection/>
    </xf>
    <xf numFmtId="4" fontId="3" fillId="37" borderId="17" xfId="0" applyNumberFormat="1" applyFont="1" applyFill="1" applyBorder="1" applyAlignment="1" applyProtection="1">
      <alignment horizontal="center" vertical="center" wrapText="1"/>
      <protection/>
    </xf>
    <xf numFmtId="4" fontId="3" fillId="37" borderId="21" xfId="0" applyNumberFormat="1" applyFont="1" applyFill="1" applyBorder="1" applyAlignment="1" applyProtection="1">
      <alignment horizontal="center" vertical="center" wrapText="1"/>
      <protection/>
    </xf>
    <xf numFmtId="4" fontId="3" fillId="37" borderId="0" xfId="0" applyNumberFormat="1" applyFont="1" applyFill="1" applyBorder="1" applyAlignment="1" applyProtection="1">
      <alignment horizontal="center" vertical="center" wrapText="1"/>
      <protection/>
    </xf>
    <xf numFmtId="4" fontId="3" fillId="37" borderId="22" xfId="0" applyNumberFormat="1" applyFont="1" applyFill="1" applyBorder="1" applyAlignment="1" applyProtection="1">
      <alignment horizontal="center" vertical="center" wrapText="1"/>
      <protection/>
    </xf>
    <xf numFmtId="4" fontId="3" fillId="37" borderId="23" xfId="0" applyNumberFormat="1" applyFont="1" applyFill="1" applyBorder="1" applyAlignment="1" applyProtection="1">
      <alignment horizontal="center" vertical="center" wrapText="1"/>
      <protection/>
    </xf>
    <xf numFmtId="4" fontId="3" fillId="37" borderId="15" xfId="0" applyNumberFormat="1" applyFont="1" applyFill="1" applyBorder="1" applyAlignment="1" applyProtection="1">
      <alignment horizontal="center" vertical="center" wrapText="1"/>
      <protection/>
    </xf>
    <xf numFmtId="4" fontId="3" fillId="37" borderId="24" xfId="0" applyNumberFormat="1" applyFont="1" applyFill="1" applyBorder="1" applyAlignment="1" applyProtection="1">
      <alignment horizontal="center" vertical="center" wrapText="1"/>
      <protection/>
    </xf>
    <xf numFmtId="4" fontId="3" fillId="38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/>
    </xf>
    <xf numFmtId="4" fontId="3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4" fontId="3" fillId="0" borderId="23" xfId="0" applyNumberFormat="1" applyFont="1" applyBorder="1" applyAlignment="1" applyProtection="1">
      <alignment horizontal="center" vertical="center" wrapText="1"/>
      <protection/>
    </xf>
    <xf numFmtId="4" fontId="3" fillId="0" borderId="15" xfId="0" applyNumberFormat="1" applyFont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8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Border="1" applyAlignment="1" applyProtection="1">
      <alignment horizontal="center" vertical="center" wrapText="1"/>
      <protection/>
    </xf>
    <xf numFmtId="0" fontId="3" fillId="39" borderId="13" xfId="0" applyFont="1" applyFill="1" applyBorder="1" applyAlignment="1" applyProtection="1">
      <alignment horizontal="center" vertical="center" wrapText="1"/>
      <protection/>
    </xf>
    <xf numFmtId="0" fontId="3" fillId="39" borderId="18" xfId="0" applyFont="1" applyFill="1" applyBorder="1" applyAlignment="1" applyProtection="1">
      <alignment horizontal="center" vertical="center" wrapText="1"/>
      <protection/>
    </xf>
    <xf numFmtId="0" fontId="3" fillId="39" borderId="11" xfId="0" applyFont="1" applyFill="1" applyBorder="1" applyAlignment="1" applyProtection="1">
      <alignment horizontal="center" vertical="center" wrapText="1"/>
      <protection/>
    </xf>
    <xf numFmtId="4" fontId="3" fillId="33" borderId="23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center" vertical="center" wrapText="1"/>
      <protection/>
    </xf>
    <xf numFmtId="4" fontId="4" fillId="0" borderId="18" xfId="0" applyNumberFormat="1" applyFont="1" applyBorder="1" applyAlignment="1" applyProtection="1">
      <alignment horizontal="center" vertical="center" wrapText="1"/>
      <protection/>
    </xf>
    <xf numFmtId="4" fontId="4" fillId="0" borderId="11" xfId="0" applyNumberFormat="1" applyFont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 applyProtection="1">
      <alignment horizontal="center" vertical="center" wrapText="1"/>
      <protection/>
    </xf>
    <xf numFmtId="0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="85" zoomScaleNormal="85" zoomScalePageLayoutView="0" workbookViewId="0" topLeftCell="A1">
      <selection activeCell="E7" sqref="E7:E8"/>
    </sheetView>
  </sheetViews>
  <sheetFormatPr defaultColWidth="7.296875" defaultRowHeight="15"/>
  <cols>
    <col min="1" max="1" width="4.3984375" style="1" customWidth="1"/>
    <col min="2" max="2" width="14" style="18" customWidth="1"/>
    <col min="3" max="4" width="12.5" style="1" customWidth="1"/>
    <col min="5" max="5" width="12.69921875" style="1" customWidth="1"/>
    <col min="6" max="6" width="13.5" style="29" customWidth="1"/>
    <col min="7" max="7" width="13.69921875" style="1" customWidth="1"/>
    <col min="8" max="8" width="10.3984375" style="1" customWidth="1"/>
    <col min="9" max="9" width="9.5" style="1" customWidth="1"/>
    <col min="10" max="10" width="12.8984375" style="1" customWidth="1"/>
    <col min="11" max="11" width="12.69921875" style="1" customWidth="1"/>
    <col min="12" max="12" width="13.69921875" style="1" customWidth="1"/>
    <col min="13" max="13" width="12.8984375" style="1" customWidth="1"/>
    <col min="14" max="14" width="9.5" style="1" customWidth="1"/>
    <col min="15" max="16" width="12.8984375" style="1" customWidth="1"/>
    <col min="17" max="18" width="13" style="1" customWidth="1"/>
    <col min="19" max="19" width="8.8984375" style="1" customWidth="1"/>
    <col min="20" max="21" width="12.5" style="1" customWidth="1"/>
    <col min="22" max="23" width="11.69921875" style="1" customWidth="1"/>
    <col min="24" max="24" width="11.8984375" style="1" customWidth="1"/>
    <col min="25" max="26" width="12.09765625" style="1" customWidth="1"/>
    <col min="27" max="27" width="11.09765625" style="1" customWidth="1"/>
    <col min="28" max="28" width="10.19921875" style="1" customWidth="1"/>
    <col min="29" max="29" width="11.5" style="1" customWidth="1"/>
    <col min="30" max="30" width="12.5" style="1" customWidth="1"/>
    <col min="31" max="31" width="12.3984375" style="1" customWidth="1"/>
    <col min="32" max="32" width="12.5" style="1" customWidth="1"/>
    <col min="33" max="34" width="10.8984375" style="1" customWidth="1"/>
    <col min="35" max="36" width="11.59765625" style="1" customWidth="1"/>
    <col min="37" max="38" width="11.3984375" style="1" customWidth="1"/>
    <col min="39" max="39" width="10.69921875" style="1" customWidth="1"/>
    <col min="40" max="40" width="10.3984375" style="1" customWidth="1"/>
    <col min="41" max="41" width="12.69921875" style="1" customWidth="1"/>
    <col min="42" max="42" width="9.8984375" style="1" customWidth="1"/>
    <col min="43" max="43" width="10.69921875" style="1" customWidth="1"/>
    <col min="44" max="44" width="9.59765625" style="1" customWidth="1"/>
    <col min="45" max="45" width="10.8984375" style="1" customWidth="1"/>
    <col min="46" max="46" width="14.09765625" style="1" customWidth="1"/>
    <col min="47" max="47" width="9.59765625" style="1" customWidth="1"/>
    <col min="48" max="48" width="14.09765625" style="1" customWidth="1"/>
    <col min="49" max="49" width="13.5" style="1" customWidth="1"/>
    <col min="50" max="50" width="11.8984375" style="1" customWidth="1"/>
    <col min="51" max="51" width="14.09765625" style="1" customWidth="1"/>
    <col min="52" max="52" width="14.3984375" style="1" customWidth="1"/>
    <col min="53" max="54" width="13.19921875" style="1" customWidth="1"/>
    <col min="55" max="55" width="11.8984375" style="1" customWidth="1"/>
    <col min="56" max="56" width="10.8984375" style="1" customWidth="1"/>
    <col min="57" max="57" width="12.8984375" style="1" customWidth="1"/>
    <col min="58" max="58" width="13.3984375" style="1" customWidth="1"/>
    <col min="59" max="59" width="11.3984375" style="1" customWidth="1"/>
    <col min="60" max="60" width="13" style="1" customWidth="1"/>
    <col min="61" max="61" width="12.5" style="1" customWidth="1"/>
    <col min="62" max="62" width="11" style="1" customWidth="1"/>
    <col min="63" max="63" width="12.8984375" style="1" customWidth="1"/>
    <col min="64" max="64" width="14.69921875" style="1" customWidth="1"/>
    <col min="65" max="65" width="11.5" style="1" customWidth="1"/>
    <col min="66" max="66" width="12.09765625" style="1" customWidth="1"/>
    <col min="67" max="68" width="11.59765625" style="1" customWidth="1"/>
    <col min="69" max="70" width="10.69921875" style="1" customWidth="1"/>
    <col min="71" max="71" width="11.59765625" style="1" customWidth="1"/>
    <col min="72" max="72" width="14" style="1" customWidth="1"/>
    <col min="73" max="73" width="12.59765625" style="1" customWidth="1"/>
    <col min="74" max="74" width="14.69921875" style="1" customWidth="1"/>
    <col min="75" max="75" width="13.09765625" style="1" customWidth="1"/>
    <col min="76" max="76" width="10.3984375" style="1" customWidth="1"/>
    <col min="77" max="77" width="13" style="1" customWidth="1"/>
    <col min="78" max="78" width="11.5" style="1" customWidth="1"/>
    <col min="79" max="79" width="10.5" style="1" customWidth="1"/>
    <col min="80" max="80" width="11.3984375" style="1" customWidth="1"/>
    <col min="81" max="81" width="14" style="1" customWidth="1"/>
    <col min="82" max="82" width="12.5" style="1" customWidth="1"/>
    <col min="83" max="83" width="14.3984375" style="1" customWidth="1"/>
    <col min="84" max="84" width="13.8984375" style="1" customWidth="1"/>
    <col min="85" max="85" width="10.8984375" style="1" customWidth="1"/>
    <col min="86" max="86" width="13.19921875" style="1" customWidth="1"/>
    <col min="87" max="87" width="13.8984375" style="1" customWidth="1"/>
    <col min="88" max="88" width="13.19921875" style="1" customWidth="1"/>
    <col min="89" max="89" width="13.5" style="1" customWidth="1"/>
    <col min="90" max="90" width="13.69921875" style="1" customWidth="1"/>
    <col min="91" max="91" width="12" style="1" customWidth="1"/>
    <col min="92" max="92" width="11.69921875" style="1" customWidth="1"/>
    <col min="93" max="93" width="14.5" style="1" customWidth="1"/>
    <col min="94" max="94" width="11.69921875" style="1" customWidth="1"/>
    <col min="95" max="95" width="11" style="1" customWidth="1"/>
    <col min="96" max="96" width="13.59765625" style="1" customWidth="1"/>
    <col min="97" max="97" width="11.19921875" style="1" customWidth="1"/>
    <col min="98" max="98" width="12.69921875" style="1" customWidth="1"/>
    <col min="99" max="99" width="12.8984375" style="1" customWidth="1"/>
    <col min="100" max="100" width="10.69921875" style="1" customWidth="1"/>
    <col min="101" max="102" width="12" style="1" customWidth="1"/>
    <col min="103" max="103" width="9.5" style="1" customWidth="1"/>
    <col min="104" max="104" width="11.5" style="1" customWidth="1"/>
    <col min="105" max="105" width="12.8984375" style="1" customWidth="1"/>
    <col min="106" max="106" width="9.5" style="1" customWidth="1"/>
    <col min="107" max="107" width="11.19921875" style="1" customWidth="1"/>
    <col min="108" max="108" width="14.5" style="1" customWidth="1"/>
    <col min="109" max="109" width="11.59765625" style="1" customWidth="1"/>
    <col min="110" max="110" width="9.8984375" style="1" customWidth="1"/>
    <col min="111" max="112" width="13.09765625" style="1" customWidth="1"/>
    <col min="113" max="113" width="13" style="1" customWidth="1"/>
    <col min="114" max="114" width="10.69921875" style="1" customWidth="1"/>
    <col min="115" max="115" width="11.59765625" style="1" customWidth="1"/>
    <col min="116" max="116" width="10.3984375" style="1" customWidth="1"/>
    <col min="117" max="118" width="12.69921875" style="1" customWidth="1"/>
    <col min="119" max="119" width="12.8984375" style="1" customWidth="1"/>
    <col min="120" max="120" width="12.5" style="1" customWidth="1"/>
    <col min="121" max="121" width="11.3984375" style="1" customWidth="1"/>
    <col min="122" max="122" width="10.59765625" style="1" customWidth="1"/>
    <col min="123" max="123" width="12.19921875" style="1" customWidth="1"/>
    <col min="124" max="124" width="12.8984375" style="1" customWidth="1"/>
    <col min="125" max="125" width="9.3984375" style="1" customWidth="1"/>
    <col min="126" max="126" width="11" style="1" customWidth="1"/>
    <col min="127" max="127" width="15" style="1" customWidth="1"/>
    <col min="128" max="128" width="10.59765625" style="1" customWidth="1"/>
    <col min="129" max="130" width="11.8984375" style="1" customWidth="1"/>
    <col min="131" max="131" width="11.5" style="1" customWidth="1"/>
    <col min="132" max="132" width="10.09765625" style="1" customWidth="1"/>
    <col min="133" max="133" width="12.19921875" style="1" customWidth="1"/>
    <col min="134" max="134" width="14.8984375" style="1" customWidth="1"/>
    <col min="135" max="135" width="12.5" style="1" customWidth="1"/>
    <col min="136" max="16384" width="7.19921875" style="1" customWidth="1"/>
  </cols>
  <sheetData>
    <row r="1" spans="1:256" ht="27.7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34.5" customHeight="1">
      <c r="A2" s="80" t="s">
        <v>98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3:256" ht="18" customHeight="1">
      <c r="C3" s="2"/>
      <c r="D3" s="2"/>
      <c r="E3" s="2"/>
      <c r="F3" s="27"/>
      <c r="G3" s="2"/>
      <c r="H3" s="2"/>
      <c r="I3" s="2"/>
      <c r="J3" s="2"/>
      <c r="K3" s="2"/>
      <c r="L3" s="40" t="s">
        <v>12</v>
      </c>
      <c r="M3" s="4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35" s="3" customFormat="1" ht="18" customHeight="1">
      <c r="A4" s="50" t="s">
        <v>6</v>
      </c>
      <c r="B4" s="50" t="s">
        <v>10</v>
      </c>
      <c r="C4" s="53" t="s">
        <v>4</v>
      </c>
      <c r="D4" s="53" t="s">
        <v>5</v>
      </c>
      <c r="E4" s="56" t="s">
        <v>13</v>
      </c>
      <c r="F4" s="57"/>
      <c r="G4" s="57"/>
      <c r="H4" s="57"/>
      <c r="I4" s="58"/>
      <c r="J4" s="65" t="s">
        <v>45</v>
      </c>
      <c r="K4" s="66"/>
      <c r="L4" s="66"/>
      <c r="M4" s="66"/>
      <c r="N4" s="67"/>
      <c r="O4" s="98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99"/>
      <c r="DE4" s="100"/>
      <c r="DF4" s="41" t="s">
        <v>14</v>
      </c>
      <c r="DG4" s="107" t="s">
        <v>15</v>
      </c>
      <c r="DH4" s="108"/>
      <c r="DI4" s="109"/>
      <c r="DJ4" s="116" t="s">
        <v>3</v>
      </c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41" t="s">
        <v>16</v>
      </c>
      <c r="EC4" s="81" t="s">
        <v>17</v>
      </c>
      <c r="ED4" s="82"/>
      <c r="EE4" s="83"/>
    </row>
    <row r="5" spans="1:135" s="3" customFormat="1" ht="15" customHeight="1">
      <c r="A5" s="51"/>
      <c r="B5" s="51"/>
      <c r="C5" s="54"/>
      <c r="D5" s="54"/>
      <c r="E5" s="59"/>
      <c r="F5" s="60"/>
      <c r="G5" s="60"/>
      <c r="H5" s="60"/>
      <c r="I5" s="61"/>
      <c r="J5" s="68"/>
      <c r="K5" s="69"/>
      <c r="L5" s="69"/>
      <c r="M5" s="69"/>
      <c r="N5" s="70"/>
      <c r="O5" s="90" t="s">
        <v>7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2"/>
      <c r="AV5" s="93" t="s">
        <v>2</v>
      </c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4" t="s">
        <v>8</v>
      </c>
      <c r="BL5" s="94"/>
      <c r="BM5" s="94"/>
      <c r="BN5" s="95" t="s">
        <v>18</v>
      </c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7"/>
      <c r="CE5" s="101" t="s">
        <v>0</v>
      </c>
      <c r="CF5" s="102"/>
      <c r="CG5" s="102"/>
      <c r="CH5" s="102"/>
      <c r="CI5" s="102"/>
      <c r="CJ5" s="102"/>
      <c r="CK5" s="102"/>
      <c r="CL5" s="102"/>
      <c r="CM5" s="103"/>
      <c r="CN5" s="95" t="s">
        <v>1</v>
      </c>
      <c r="CO5" s="96"/>
      <c r="CP5" s="96"/>
      <c r="CQ5" s="96"/>
      <c r="CR5" s="96"/>
      <c r="CS5" s="96"/>
      <c r="CT5" s="96"/>
      <c r="CU5" s="96"/>
      <c r="CV5" s="96"/>
      <c r="CW5" s="93" t="s">
        <v>19</v>
      </c>
      <c r="CX5" s="93"/>
      <c r="CY5" s="93"/>
      <c r="CZ5" s="104" t="s">
        <v>20</v>
      </c>
      <c r="DA5" s="105"/>
      <c r="DB5" s="106"/>
      <c r="DC5" s="104" t="s">
        <v>21</v>
      </c>
      <c r="DD5" s="105"/>
      <c r="DE5" s="106"/>
      <c r="DF5" s="41"/>
      <c r="DG5" s="110"/>
      <c r="DH5" s="111"/>
      <c r="DI5" s="112"/>
      <c r="DJ5" s="138"/>
      <c r="DK5" s="138"/>
      <c r="DL5" s="139"/>
      <c r="DM5" s="139"/>
      <c r="DN5" s="139"/>
      <c r="DO5" s="139"/>
      <c r="DP5" s="104" t="s">
        <v>22</v>
      </c>
      <c r="DQ5" s="105"/>
      <c r="DR5" s="106"/>
      <c r="DS5" s="136"/>
      <c r="DT5" s="137"/>
      <c r="DU5" s="137"/>
      <c r="DV5" s="137"/>
      <c r="DW5" s="137"/>
      <c r="DX5" s="137"/>
      <c r="DY5" s="137"/>
      <c r="DZ5" s="137"/>
      <c r="EA5" s="137"/>
      <c r="EB5" s="41"/>
      <c r="EC5" s="84"/>
      <c r="ED5" s="85"/>
      <c r="EE5" s="86"/>
    </row>
    <row r="6" spans="1:135" s="3" customFormat="1" ht="86.25" customHeight="1">
      <c r="A6" s="51"/>
      <c r="B6" s="51"/>
      <c r="C6" s="54"/>
      <c r="D6" s="54"/>
      <c r="E6" s="62"/>
      <c r="F6" s="63"/>
      <c r="G6" s="63"/>
      <c r="H6" s="63"/>
      <c r="I6" s="64"/>
      <c r="J6" s="71"/>
      <c r="K6" s="72"/>
      <c r="L6" s="72"/>
      <c r="M6" s="72"/>
      <c r="N6" s="73"/>
      <c r="O6" s="74" t="s">
        <v>23</v>
      </c>
      <c r="P6" s="75"/>
      <c r="Q6" s="75"/>
      <c r="R6" s="75"/>
      <c r="S6" s="76"/>
      <c r="T6" s="77" t="s">
        <v>24</v>
      </c>
      <c r="U6" s="78"/>
      <c r="V6" s="78"/>
      <c r="W6" s="78"/>
      <c r="X6" s="79"/>
      <c r="Y6" s="77" t="s">
        <v>25</v>
      </c>
      <c r="Z6" s="78"/>
      <c r="AA6" s="78"/>
      <c r="AB6" s="78"/>
      <c r="AC6" s="79"/>
      <c r="AD6" s="77" t="s">
        <v>26</v>
      </c>
      <c r="AE6" s="78"/>
      <c r="AF6" s="78"/>
      <c r="AG6" s="78"/>
      <c r="AH6" s="79"/>
      <c r="AI6" s="77" t="s">
        <v>27</v>
      </c>
      <c r="AJ6" s="78"/>
      <c r="AK6" s="78"/>
      <c r="AL6" s="78"/>
      <c r="AM6" s="79"/>
      <c r="AN6" s="77" t="s">
        <v>28</v>
      </c>
      <c r="AO6" s="78"/>
      <c r="AP6" s="78"/>
      <c r="AQ6" s="78"/>
      <c r="AR6" s="79"/>
      <c r="AS6" s="120" t="s">
        <v>29</v>
      </c>
      <c r="AT6" s="120"/>
      <c r="AU6" s="120"/>
      <c r="AV6" s="127" t="s">
        <v>30</v>
      </c>
      <c r="AW6" s="128"/>
      <c r="AX6" s="128"/>
      <c r="AY6" s="127" t="s">
        <v>31</v>
      </c>
      <c r="AZ6" s="128"/>
      <c r="BA6" s="129"/>
      <c r="BB6" s="121" t="s">
        <v>32</v>
      </c>
      <c r="BC6" s="122"/>
      <c r="BD6" s="130"/>
      <c r="BE6" s="121" t="s">
        <v>33</v>
      </c>
      <c r="BF6" s="122"/>
      <c r="BG6" s="122"/>
      <c r="BH6" s="125" t="s">
        <v>34</v>
      </c>
      <c r="BI6" s="126"/>
      <c r="BJ6" s="126"/>
      <c r="BK6" s="94"/>
      <c r="BL6" s="94"/>
      <c r="BM6" s="94"/>
      <c r="BN6" s="131" t="s">
        <v>35</v>
      </c>
      <c r="BO6" s="132"/>
      <c r="BP6" s="132"/>
      <c r="BQ6" s="132"/>
      <c r="BR6" s="133"/>
      <c r="BS6" s="94" t="s">
        <v>36</v>
      </c>
      <c r="BT6" s="94"/>
      <c r="BU6" s="94"/>
      <c r="BV6" s="94" t="s">
        <v>37</v>
      </c>
      <c r="BW6" s="94"/>
      <c r="BX6" s="94"/>
      <c r="BY6" s="94" t="s">
        <v>38</v>
      </c>
      <c r="BZ6" s="94"/>
      <c r="CA6" s="94"/>
      <c r="CB6" s="94" t="s">
        <v>39</v>
      </c>
      <c r="CC6" s="94"/>
      <c r="CD6" s="94"/>
      <c r="CE6" s="94" t="s">
        <v>46</v>
      </c>
      <c r="CF6" s="94"/>
      <c r="CG6" s="94"/>
      <c r="CH6" s="101" t="s">
        <v>47</v>
      </c>
      <c r="CI6" s="102"/>
      <c r="CJ6" s="102"/>
      <c r="CK6" s="94" t="s">
        <v>40</v>
      </c>
      <c r="CL6" s="94"/>
      <c r="CM6" s="94"/>
      <c r="CN6" s="123" t="s">
        <v>41</v>
      </c>
      <c r="CO6" s="124"/>
      <c r="CP6" s="102"/>
      <c r="CQ6" s="94" t="s">
        <v>42</v>
      </c>
      <c r="CR6" s="94"/>
      <c r="CS6" s="94"/>
      <c r="CT6" s="101" t="s">
        <v>48</v>
      </c>
      <c r="CU6" s="102"/>
      <c r="CV6" s="102"/>
      <c r="CW6" s="93"/>
      <c r="CX6" s="93"/>
      <c r="CY6" s="93"/>
      <c r="CZ6" s="117"/>
      <c r="DA6" s="118"/>
      <c r="DB6" s="119"/>
      <c r="DC6" s="117"/>
      <c r="DD6" s="118"/>
      <c r="DE6" s="119"/>
      <c r="DF6" s="41"/>
      <c r="DG6" s="113"/>
      <c r="DH6" s="114"/>
      <c r="DI6" s="115"/>
      <c r="DJ6" s="104" t="s">
        <v>49</v>
      </c>
      <c r="DK6" s="105"/>
      <c r="DL6" s="106"/>
      <c r="DM6" s="104" t="s">
        <v>50</v>
      </c>
      <c r="DN6" s="105"/>
      <c r="DO6" s="106"/>
      <c r="DP6" s="117"/>
      <c r="DQ6" s="118"/>
      <c r="DR6" s="119"/>
      <c r="DS6" s="104" t="s">
        <v>51</v>
      </c>
      <c r="DT6" s="105"/>
      <c r="DU6" s="106"/>
      <c r="DV6" s="104" t="s">
        <v>52</v>
      </c>
      <c r="DW6" s="105"/>
      <c r="DX6" s="106"/>
      <c r="DY6" s="134" t="s">
        <v>53</v>
      </c>
      <c r="DZ6" s="135"/>
      <c r="EA6" s="135"/>
      <c r="EB6" s="41"/>
      <c r="EC6" s="87"/>
      <c r="ED6" s="88"/>
      <c r="EE6" s="89"/>
    </row>
    <row r="7" spans="1:256" s="4" customFormat="1" ht="36" customHeight="1">
      <c r="A7" s="51"/>
      <c r="B7" s="51"/>
      <c r="C7" s="54"/>
      <c r="D7" s="54"/>
      <c r="E7" s="42" t="s">
        <v>43</v>
      </c>
      <c r="F7" s="46" t="s">
        <v>55</v>
      </c>
      <c r="G7" s="47"/>
      <c r="H7" s="47"/>
      <c r="I7" s="48"/>
      <c r="J7" s="42" t="s">
        <v>43</v>
      </c>
      <c r="K7" s="46" t="s">
        <v>55</v>
      </c>
      <c r="L7" s="47"/>
      <c r="M7" s="47"/>
      <c r="N7" s="48"/>
      <c r="O7" s="42" t="s">
        <v>43</v>
      </c>
      <c r="P7" s="46" t="s">
        <v>55</v>
      </c>
      <c r="Q7" s="47"/>
      <c r="R7" s="47"/>
      <c r="S7" s="48"/>
      <c r="T7" s="42" t="s">
        <v>43</v>
      </c>
      <c r="U7" s="46" t="s">
        <v>55</v>
      </c>
      <c r="V7" s="47"/>
      <c r="W7" s="47"/>
      <c r="X7" s="48"/>
      <c r="Y7" s="42" t="s">
        <v>43</v>
      </c>
      <c r="Z7" s="46" t="s">
        <v>55</v>
      </c>
      <c r="AA7" s="47"/>
      <c r="AB7" s="47"/>
      <c r="AC7" s="48"/>
      <c r="AD7" s="42" t="s">
        <v>43</v>
      </c>
      <c r="AE7" s="46" t="s">
        <v>55</v>
      </c>
      <c r="AF7" s="47"/>
      <c r="AG7" s="47"/>
      <c r="AH7" s="48"/>
      <c r="AI7" s="42" t="s">
        <v>43</v>
      </c>
      <c r="AJ7" s="46" t="s">
        <v>55</v>
      </c>
      <c r="AK7" s="47"/>
      <c r="AL7" s="47"/>
      <c r="AM7" s="48"/>
      <c r="AN7" s="42" t="s">
        <v>43</v>
      </c>
      <c r="AO7" s="46" t="s">
        <v>55</v>
      </c>
      <c r="AP7" s="47"/>
      <c r="AQ7" s="47"/>
      <c r="AR7" s="48"/>
      <c r="AS7" s="42" t="s">
        <v>43</v>
      </c>
      <c r="AT7" s="44" t="s">
        <v>55</v>
      </c>
      <c r="AU7" s="45"/>
      <c r="AV7" s="42" t="s">
        <v>43</v>
      </c>
      <c r="AW7" s="44" t="s">
        <v>55</v>
      </c>
      <c r="AX7" s="45"/>
      <c r="AY7" s="42" t="s">
        <v>43</v>
      </c>
      <c r="AZ7" s="44" t="s">
        <v>55</v>
      </c>
      <c r="BA7" s="45"/>
      <c r="BB7" s="42" t="s">
        <v>43</v>
      </c>
      <c r="BC7" s="44" t="s">
        <v>55</v>
      </c>
      <c r="BD7" s="45"/>
      <c r="BE7" s="42" t="s">
        <v>43</v>
      </c>
      <c r="BF7" s="44" t="s">
        <v>55</v>
      </c>
      <c r="BG7" s="45"/>
      <c r="BH7" s="42" t="s">
        <v>43</v>
      </c>
      <c r="BI7" s="44" t="s">
        <v>55</v>
      </c>
      <c r="BJ7" s="45"/>
      <c r="BK7" s="42" t="s">
        <v>43</v>
      </c>
      <c r="BL7" s="44" t="s">
        <v>55</v>
      </c>
      <c r="BM7" s="45"/>
      <c r="BN7" s="42" t="s">
        <v>43</v>
      </c>
      <c r="BO7" s="44" t="s">
        <v>55</v>
      </c>
      <c r="BP7" s="49"/>
      <c r="BQ7" s="49"/>
      <c r="BR7" s="45"/>
      <c r="BS7" s="42" t="s">
        <v>43</v>
      </c>
      <c r="BT7" s="44" t="s">
        <v>55</v>
      </c>
      <c r="BU7" s="45"/>
      <c r="BV7" s="42" t="s">
        <v>43</v>
      </c>
      <c r="BW7" s="44" t="s">
        <v>55</v>
      </c>
      <c r="BX7" s="45"/>
      <c r="BY7" s="42" t="s">
        <v>43</v>
      </c>
      <c r="BZ7" s="44" t="s">
        <v>55</v>
      </c>
      <c r="CA7" s="45"/>
      <c r="CB7" s="42" t="s">
        <v>43</v>
      </c>
      <c r="CC7" s="44" t="s">
        <v>55</v>
      </c>
      <c r="CD7" s="45"/>
      <c r="CE7" s="42" t="s">
        <v>43</v>
      </c>
      <c r="CF7" s="44" t="s">
        <v>55</v>
      </c>
      <c r="CG7" s="45"/>
      <c r="CH7" s="42" t="s">
        <v>43</v>
      </c>
      <c r="CI7" s="44" t="s">
        <v>55</v>
      </c>
      <c r="CJ7" s="45"/>
      <c r="CK7" s="42" t="s">
        <v>43</v>
      </c>
      <c r="CL7" s="44" t="s">
        <v>55</v>
      </c>
      <c r="CM7" s="45"/>
      <c r="CN7" s="42" t="s">
        <v>43</v>
      </c>
      <c r="CO7" s="44" t="s">
        <v>55</v>
      </c>
      <c r="CP7" s="45"/>
      <c r="CQ7" s="42" t="s">
        <v>43</v>
      </c>
      <c r="CR7" s="44" t="s">
        <v>55</v>
      </c>
      <c r="CS7" s="45"/>
      <c r="CT7" s="42" t="s">
        <v>43</v>
      </c>
      <c r="CU7" s="44" t="s">
        <v>55</v>
      </c>
      <c r="CV7" s="45"/>
      <c r="CW7" s="42" t="s">
        <v>43</v>
      </c>
      <c r="CX7" s="44" t="s">
        <v>55</v>
      </c>
      <c r="CY7" s="45"/>
      <c r="CZ7" s="42" t="s">
        <v>43</v>
      </c>
      <c r="DA7" s="44" t="s">
        <v>55</v>
      </c>
      <c r="DB7" s="45"/>
      <c r="DC7" s="42" t="s">
        <v>43</v>
      </c>
      <c r="DD7" s="44" t="s">
        <v>55</v>
      </c>
      <c r="DE7" s="45"/>
      <c r="DF7" s="140" t="s">
        <v>9</v>
      </c>
      <c r="DG7" s="42" t="s">
        <v>43</v>
      </c>
      <c r="DH7" s="44" t="s">
        <v>55</v>
      </c>
      <c r="DI7" s="45"/>
      <c r="DJ7" s="42" t="s">
        <v>43</v>
      </c>
      <c r="DK7" s="44" t="s">
        <v>55</v>
      </c>
      <c r="DL7" s="45"/>
      <c r="DM7" s="42" t="s">
        <v>43</v>
      </c>
      <c r="DN7" s="44" t="s">
        <v>55</v>
      </c>
      <c r="DO7" s="45"/>
      <c r="DP7" s="42" t="s">
        <v>43</v>
      </c>
      <c r="DQ7" s="44" t="s">
        <v>55</v>
      </c>
      <c r="DR7" s="45"/>
      <c r="DS7" s="42" t="s">
        <v>43</v>
      </c>
      <c r="DT7" s="44" t="s">
        <v>55</v>
      </c>
      <c r="DU7" s="45"/>
      <c r="DV7" s="42" t="s">
        <v>43</v>
      </c>
      <c r="DW7" s="44" t="s">
        <v>55</v>
      </c>
      <c r="DX7" s="45"/>
      <c r="DY7" s="42" t="s">
        <v>43</v>
      </c>
      <c r="DZ7" s="44" t="s">
        <v>55</v>
      </c>
      <c r="EA7" s="45"/>
      <c r="EB7" s="41" t="s">
        <v>9</v>
      </c>
      <c r="EC7" s="42" t="s">
        <v>43</v>
      </c>
      <c r="ED7" s="44" t="s">
        <v>55</v>
      </c>
      <c r="EE7" s="45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s="22" customFormat="1" ht="101.25" customHeight="1">
      <c r="A8" s="52"/>
      <c r="B8" s="52"/>
      <c r="C8" s="55"/>
      <c r="D8" s="55"/>
      <c r="E8" s="43"/>
      <c r="F8" s="30" t="s">
        <v>100</v>
      </c>
      <c r="G8" s="21" t="s">
        <v>99</v>
      </c>
      <c r="H8" s="31" t="s">
        <v>101</v>
      </c>
      <c r="I8" s="21" t="s">
        <v>54</v>
      </c>
      <c r="J8" s="43"/>
      <c r="K8" s="30" t="s">
        <v>100</v>
      </c>
      <c r="L8" s="21" t="s">
        <v>99</v>
      </c>
      <c r="M8" s="31" t="s">
        <v>101</v>
      </c>
      <c r="N8" s="21" t="s">
        <v>54</v>
      </c>
      <c r="O8" s="43"/>
      <c r="P8" s="30" t="s">
        <v>100</v>
      </c>
      <c r="Q8" s="21" t="s">
        <v>99</v>
      </c>
      <c r="R8" s="31" t="s">
        <v>101</v>
      </c>
      <c r="S8" s="21" t="s">
        <v>54</v>
      </c>
      <c r="T8" s="43"/>
      <c r="U8" s="30" t="s">
        <v>100</v>
      </c>
      <c r="V8" s="21" t="s">
        <v>99</v>
      </c>
      <c r="W8" s="31" t="s">
        <v>101</v>
      </c>
      <c r="X8" s="21" t="s">
        <v>54</v>
      </c>
      <c r="Y8" s="43"/>
      <c r="Z8" s="30" t="s">
        <v>100</v>
      </c>
      <c r="AA8" s="21" t="s">
        <v>99</v>
      </c>
      <c r="AB8" s="31" t="s">
        <v>101</v>
      </c>
      <c r="AC8" s="21" t="s">
        <v>54</v>
      </c>
      <c r="AD8" s="43"/>
      <c r="AE8" s="30" t="s">
        <v>100</v>
      </c>
      <c r="AF8" s="21" t="s">
        <v>99</v>
      </c>
      <c r="AG8" s="31" t="s">
        <v>101</v>
      </c>
      <c r="AH8" s="21" t="s">
        <v>54</v>
      </c>
      <c r="AI8" s="43"/>
      <c r="AJ8" s="30" t="s">
        <v>100</v>
      </c>
      <c r="AK8" s="21" t="s">
        <v>99</v>
      </c>
      <c r="AL8" s="31" t="s">
        <v>101</v>
      </c>
      <c r="AM8" s="21" t="s">
        <v>54</v>
      </c>
      <c r="AN8" s="43"/>
      <c r="AO8" s="30" t="s">
        <v>100</v>
      </c>
      <c r="AP8" s="21" t="s">
        <v>99</v>
      </c>
      <c r="AQ8" s="31" t="s">
        <v>101</v>
      </c>
      <c r="AR8" s="21" t="s">
        <v>54</v>
      </c>
      <c r="AS8" s="43"/>
      <c r="AT8" s="30" t="s">
        <v>100</v>
      </c>
      <c r="AU8" s="21" t="s">
        <v>99</v>
      </c>
      <c r="AV8" s="43"/>
      <c r="AW8" s="30" t="s">
        <v>100</v>
      </c>
      <c r="AX8" s="21" t="s">
        <v>99</v>
      </c>
      <c r="AY8" s="43"/>
      <c r="AZ8" s="30" t="s">
        <v>100</v>
      </c>
      <c r="BA8" s="21" t="s">
        <v>99</v>
      </c>
      <c r="BB8" s="43"/>
      <c r="BC8" s="30" t="s">
        <v>100</v>
      </c>
      <c r="BD8" s="21" t="s">
        <v>99</v>
      </c>
      <c r="BE8" s="43"/>
      <c r="BF8" s="30" t="s">
        <v>100</v>
      </c>
      <c r="BG8" s="21" t="s">
        <v>99</v>
      </c>
      <c r="BH8" s="43"/>
      <c r="BI8" s="30" t="s">
        <v>100</v>
      </c>
      <c r="BJ8" s="21" t="s">
        <v>99</v>
      </c>
      <c r="BK8" s="43"/>
      <c r="BL8" s="30" t="s">
        <v>100</v>
      </c>
      <c r="BM8" s="21" t="s">
        <v>99</v>
      </c>
      <c r="BN8" s="43"/>
      <c r="BO8" s="30" t="s">
        <v>100</v>
      </c>
      <c r="BP8" s="21" t="s">
        <v>99</v>
      </c>
      <c r="BQ8" s="31" t="s">
        <v>101</v>
      </c>
      <c r="BR8" s="21" t="s">
        <v>54</v>
      </c>
      <c r="BS8" s="43"/>
      <c r="BT8" s="30" t="s">
        <v>100</v>
      </c>
      <c r="BU8" s="21" t="s">
        <v>99</v>
      </c>
      <c r="BV8" s="43"/>
      <c r="BW8" s="30" t="s">
        <v>100</v>
      </c>
      <c r="BX8" s="21" t="s">
        <v>99</v>
      </c>
      <c r="BY8" s="43"/>
      <c r="BZ8" s="30" t="s">
        <v>100</v>
      </c>
      <c r="CA8" s="21" t="s">
        <v>99</v>
      </c>
      <c r="CB8" s="43"/>
      <c r="CC8" s="30" t="s">
        <v>100</v>
      </c>
      <c r="CD8" s="21" t="s">
        <v>99</v>
      </c>
      <c r="CE8" s="43"/>
      <c r="CF8" s="30" t="s">
        <v>100</v>
      </c>
      <c r="CG8" s="21" t="s">
        <v>99</v>
      </c>
      <c r="CH8" s="43"/>
      <c r="CI8" s="30" t="s">
        <v>100</v>
      </c>
      <c r="CJ8" s="21" t="s">
        <v>99</v>
      </c>
      <c r="CK8" s="43"/>
      <c r="CL8" s="30" t="s">
        <v>100</v>
      </c>
      <c r="CM8" s="21" t="s">
        <v>99</v>
      </c>
      <c r="CN8" s="43"/>
      <c r="CO8" s="30" t="s">
        <v>100</v>
      </c>
      <c r="CP8" s="21" t="s">
        <v>99</v>
      </c>
      <c r="CQ8" s="43"/>
      <c r="CR8" s="30" t="s">
        <v>100</v>
      </c>
      <c r="CS8" s="21" t="s">
        <v>99</v>
      </c>
      <c r="CT8" s="43"/>
      <c r="CU8" s="30" t="s">
        <v>100</v>
      </c>
      <c r="CV8" s="21" t="s">
        <v>99</v>
      </c>
      <c r="CW8" s="43"/>
      <c r="CX8" s="30" t="s">
        <v>100</v>
      </c>
      <c r="CY8" s="21" t="s">
        <v>99</v>
      </c>
      <c r="CZ8" s="43"/>
      <c r="DA8" s="30" t="s">
        <v>100</v>
      </c>
      <c r="DB8" s="21" t="s">
        <v>99</v>
      </c>
      <c r="DC8" s="43"/>
      <c r="DD8" s="30" t="s">
        <v>100</v>
      </c>
      <c r="DE8" s="21" t="s">
        <v>99</v>
      </c>
      <c r="DF8" s="140"/>
      <c r="DG8" s="43"/>
      <c r="DH8" s="30" t="s">
        <v>100</v>
      </c>
      <c r="DI8" s="21" t="s">
        <v>99</v>
      </c>
      <c r="DJ8" s="43"/>
      <c r="DK8" s="30" t="s">
        <v>100</v>
      </c>
      <c r="DL8" s="21" t="s">
        <v>99</v>
      </c>
      <c r="DM8" s="43"/>
      <c r="DN8" s="30" t="s">
        <v>100</v>
      </c>
      <c r="DO8" s="21" t="s">
        <v>99</v>
      </c>
      <c r="DP8" s="43"/>
      <c r="DQ8" s="30" t="s">
        <v>100</v>
      </c>
      <c r="DR8" s="21" t="s">
        <v>99</v>
      </c>
      <c r="DS8" s="43"/>
      <c r="DT8" s="30" t="s">
        <v>100</v>
      </c>
      <c r="DU8" s="21" t="s">
        <v>99</v>
      </c>
      <c r="DV8" s="43"/>
      <c r="DW8" s="30" t="s">
        <v>100</v>
      </c>
      <c r="DX8" s="21" t="s">
        <v>99</v>
      </c>
      <c r="DY8" s="43"/>
      <c r="DZ8" s="30" t="s">
        <v>100</v>
      </c>
      <c r="EA8" s="21" t="s">
        <v>99</v>
      </c>
      <c r="EB8" s="41"/>
      <c r="EC8" s="43"/>
      <c r="ED8" s="30" t="s">
        <v>100</v>
      </c>
      <c r="EE8" s="21" t="s">
        <v>99</v>
      </c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26" customFormat="1" ht="15" customHeight="1">
      <c r="A9" s="23"/>
      <c r="B9" s="24">
        <v>1</v>
      </c>
      <c r="C9" s="25">
        <v>2</v>
      </c>
      <c r="D9" s="24">
        <v>3</v>
      </c>
      <c r="E9" s="25">
        <v>4</v>
      </c>
      <c r="F9" s="24">
        <v>5</v>
      </c>
      <c r="G9" s="25">
        <v>6</v>
      </c>
      <c r="H9" s="24">
        <v>7</v>
      </c>
      <c r="I9" s="25">
        <v>8</v>
      </c>
      <c r="J9" s="24">
        <v>9</v>
      </c>
      <c r="K9" s="25">
        <v>10</v>
      </c>
      <c r="L9" s="24">
        <v>11</v>
      </c>
      <c r="M9" s="25">
        <v>12</v>
      </c>
      <c r="N9" s="24">
        <v>13</v>
      </c>
      <c r="O9" s="25">
        <v>14</v>
      </c>
      <c r="P9" s="24">
        <v>15</v>
      </c>
      <c r="Q9" s="25">
        <v>16</v>
      </c>
      <c r="R9" s="24">
        <v>17</v>
      </c>
      <c r="S9" s="25">
        <v>18</v>
      </c>
      <c r="T9" s="24">
        <v>19</v>
      </c>
      <c r="U9" s="25">
        <v>20</v>
      </c>
      <c r="V9" s="24">
        <v>21</v>
      </c>
      <c r="W9" s="25">
        <v>22</v>
      </c>
      <c r="X9" s="24">
        <v>23</v>
      </c>
      <c r="Y9" s="25">
        <v>24</v>
      </c>
      <c r="Z9" s="24">
        <v>25</v>
      </c>
      <c r="AA9" s="25">
        <v>26</v>
      </c>
      <c r="AB9" s="24">
        <v>27</v>
      </c>
      <c r="AC9" s="25">
        <v>28</v>
      </c>
      <c r="AD9" s="24">
        <v>29</v>
      </c>
      <c r="AE9" s="25">
        <v>30</v>
      </c>
      <c r="AF9" s="24">
        <v>31</v>
      </c>
      <c r="AG9" s="25">
        <v>32</v>
      </c>
      <c r="AH9" s="24">
        <v>33</v>
      </c>
      <c r="AI9" s="25">
        <v>34</v>
      </c>
      <c r="AJ9" s="24">
        <v>35</v>
      </c>
      <c r="AK9" s="25">
        <v>36</v>
      </c>
      <c r="AL9" s="24">
        <v>37</v>
      </c>
      <c r="AM9" s="25">
        <v>38</v>
      </c>
      <c r="AN9" s="24">
        <v>39</v>
      </c>
      <c r="AO9" s="25">
        <v>40</v>
      </c>
      <c r="AP9" s="24">
        <v>41</v>
      </c>
      <c r="AQ9" s="25">
        <v>42</v>
      </c>
      <c r="AR9" s="24">
        <v>43</v>
      </c>
      <c r="AS9" s="25">
        <v>44</v>
      </c>
      <c r="AT9" s="24">
        <v>45</v>
      </c>
      <c r="AU9" s="25">
        <v>46</v>
      </c>
      <c r="AV9" s="24">
        <v>47</v>
      </c>
      <c r="AW9" s="25">
        <v>48</v>
      </c>
      <c r="AX9" s="24">
        <v>49</v>
      </c>
      <c r="AY9" s="25">
        <v>50</v>
      </c>
      <c r="AZ9" s="24">
        <v>51</v>
      </c>
      <c r="BA9" s="25">
        <v>52</v>
      </c>
      <c r="BB9" s="24">
        <v>53</v>
      </c>
      <c r="BC9" s="25">
        <v>54</v>
      </c>
      <c r="BD9" s="24">
        <v>55</v>
      </c>
      <c r="BE9" s="25">
        <v>56</v>
      </c>
      <c r="BF9" s="24">
        <v>57</v>
      </c>
      <c r="BG9" s="25">
        <v>58</v>
      </c>
      <c r="BH9" s="24">
        <v>59</v>
      </c>
      <c r="BI9" s="25">
        <v>60</v>
      </c>
      <c r="BJ9" s="24">
        <v>61</v>
      </c>
      <c r="BK9" s="25">
        <v>62</v>
      </c>
      <c r="BL9" s="24">
        <v>63</v>
      </c>
      <c r="BM9" s="25">
        <v>64</v>
      </c>
      <c r="BN9" s="24">
        <v>65</v>
      </c>
      <c r="BO9" s="25">
        <v>66</v>
      </c>
      <c r="BP9" s="24">
        <v>67</v>
      </c>
      <c r="BQ9" s="25">
        <v>68</v>
      </c>
      <c r="BR9" s="24">
        <v>69</v>
      </c>
      <c r="BS9" s="25">
        <v>70</v>
      </c>
      <c r="BT9" s="24">
        <v>71</v>
      </c>
      <c r="BU9" s="25">
        <v>72</v>
      </c>
      <c r="BV9" s="24">
        <v>73</v>
      </c>
      <c r="BW9" s="25">
        <v>74</v>
      </c>
      <c r="BX9" s="24">
        <v>75</v>
      </c>
      <c r="BY9" s="25">
        <v>76</v>
      </c>
      <c r="BZ9" s="24">
        <v>77</v>
      </c>
      <c r="CA9" s="25">
        <v>78</v>
      </c>
      <c r="CB9" s="24">
        <v>79</v>
      </c>
      <c r="CC9" s="25">
        <v>80</v>
      </c>
      <c r="CD9" s="24">
        <v>81</v>
      </c>
      <c r="CE9" s="25">
        <v>82</v>
      </c>
      <c r="CF9" s="24">
        <v>83</v>
      </c>
      <c r="CG9" s="25">
        <v>84</v>
      </c>
      <c r="CH9" s="24">
        <v>85</v>
      </c>
      <c r="CI9" s="25">
        <v>86</v>
      </c>
      <c r="CJ9" s="24">
        <v>87</v>
      </c>
      <c r="CK9" s="25">
        <v>88</v>
      </c>
      <c r="CL9" s="24">
        <v>89</v>
      </c>
      <c r="CM9" s="25">
        <v>90</v>
      </c>
      <c r="CN9" s="38">
        <v>91</v>
      </c>
      <c r="CO9" s="25">
        <v>92</v>
      </c>
      <c r="CP9" s="38">
        <v>93</v>
      </c>
      <c r="CQ9" s="25">
        <v>94</v>
      </c>
      <c r="CR9" s="24">
        <v>95</v>
      </c>
      <c r="CS9" s="25">
        <v>96</v>
      </c>
      <c r="CT9" s="24">
        <v>97</v>
      </c>
      <c r="CU9" s="25">
        <v>98</v>
      </c>
      <c r="CV9" s="24">
        <v>99</v>
      </c>
      <c r="CW9" s="25">
        <v>100</v>
      </c>
      <c r="CX9" s="24">
        <v>101</v>
      </c>
      <c r="CY9" s="25">
        <v>102</v>
      </c>
      <c r="CZ9" s="24">
        <v>103</v>
      </c>
      <c r="DA9" s="25">
        <v>104</v>
      </c>
      <c r="DB9" s="24">
        <v>105</v>
      </c>
      <c r="DC9" s="25">
        <v>106</v>
      </c>
      <c r="DD9" s="24">
        <v>107</v>
      </c>
      <c r="DE9" s="25">
        <v>108</v>
      </c>
      <c r="DF9" s="24">
        <v>109</v>
      </c>
      <c r="DG9" s="25">
        <v>110</v>
      </c>
      <c r="DH9" s="24">
        <v>111</v>
      </c>
      <c r="DI9" s="25">
        <v>112</v>
      </c>
      <c r="DJ9" s="24">
        <v>113</v>
      </c>
      <c r="DK9" s="25">
        <v>114</v>
      </c>
      <c r="DL9" s="24">
        <v>115</v>
      </c>
      <c r="DM9" s="25">
        <v>116</v>
      </c>
      <c r="DN9" s="24">
        <v>117</v>
      </c>
      <c r="DO9" s="25">
        <v>118</v>
      </c>
      <c r="DP9" s="24">
        <v>119</v>
      </c>
      <c r="DQ9" s="25">
        <v>120</v>
      </c>
      <c r="DR9" s="24">
        <v>121</v>
      </c>
      <c r="DS9" s="25">
        <v>122</v>
      </c>
      <c r="DT9" s="24">
        <v>123</v>
      </c>
      <c r="DU9" s="25">
        <v>124</v>
      </c>
      <c r="DV9" s="24">
        <v>125</v>
      </c>
      <c r="DW9" s="25">
        <v>126</v>
      </c>
      <c r="DX9" s="24">
        <v>127</v>
      </c>
      <c r="DY9" s="25">
        <v>128</v>
      </c>
      <c r="DZ9" s="24">
        <v>129</v>
      </c>
      <c r="EA9" s="25">
        <v>130</v>
      </c>
      <c r="EB9" s="24">
        <v>131</v>
      </c>
      <c r="EC9" s="25">
        <v>132</v>
      </c>
      <c r="ED9" s="24">
        <v>133</v>
      </c>
      <c r="EE9" s="25">
        <v>134</v>
      </c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s="9" customFormat="1" ht="20.25" customHeight="1">
      <c r="A10" s="16">
        <v>1</v>
      </c>
      <c r="B10" s="34" t="s">
        <v>56</v>
      </c>
      <c r="C10" s="5">
        <v>51673.1506</v>
      </c>
      <c r="D10" s="17">
        <v>18367.9867</v>
      </c>
      <c r="E10" s="20">
        <f>DG10+EC10-DY10</f>
        <v>260467.80000000002</v>
      </c>
      <c r="F10" s="28">
        <f>DH10+ED10-DZ10</f>
        <v>96598.9</v>
      </c>
      <c r="G10" s="6">
        <f aca="true" t="shared" si="0" ref="G10:G41">DI10+EE10-EA10</f>
        <v>15706.078000000001</v>
      </c>
      <c r="H10" s="6">
        <f>G10/F10*100</f>
        <v>16.259065061817477</v>
      </c>
      <c r="I10" s="6">
        <f>G10/E10*100</f>
        <v>6.029949959265599</v>
      </c>
      <c r="J10" s="6">
        <f aca="true" t="shared" si="1" ref="J10:K41">T10+Y10+AD10+AI10+AN10+AS10+BK10+BS10+BV10+BY10+CB10+CE10+CK10+CN10+CT10+CW10+DC10</f>
        <v>93593.5</v>
      </c>
      <c r="K10" s="6">
        <f t="shared" si="1"/>
        <v>16125.5</v>
      </c>
      <c r="L10" s="6">
        <f aca="true" t="shared" si="2" ref="L10:L41">V10+AA10+AF10+AK10+AP10+AU10+BM10+BU10+BX10+CA10+CD10+CG10+CM10+CP10+CV10+CY10+DE10</f>
        <v>6105.978</v>
      </c>
      <c r="M10" s="6">
        <f>L10/K10*100</f>
        <v>37.86535611298875</v>
      </c>
      <c r="N10" s="6">
        <f>L10/J10*100</f>
        <v>6.523933820190504</v>
      </c>
      <c r="O10" s="6">
        <f aca="true" t="shared" si="3" ref="O10:P41">T10+AD10</f>
        <v>26216</v>
      </c>
      <c r="P10" s="6">
        <f t="shared" si="3"/>
        <v>3893</v>
      </c>
      <c r="Q10" s="6">
        <f aca="true" t="shared" si="4" ref="Q10:Q41">V10+AF10</f>
        <v>2494.876</v>
      </c>
      <c r="R10" s="6">
        <f>Q10/P10*100</f>
        <v>64.0862060107886</v>
      </c>
      <c r="S10" s="5">
        <f>Q10/O10*100</f>
        <v>9.516615807140678</v>
      </c>
      <c r="T10" s="32">
        <v>1571.7</v>
      </c>
      <c r="U10" s="32">
        <v>393</v>
      </c>
      <c r="V10" s="6">
        <v>102.753</v>
      </c>
      <c r="W10" s="6">
        <f>V10/U10*100</f>
        <v>26.145801526717555</v>
      </c>
      <c r="X10" s="5">
        <f>V10/T10*100</f>
        <v>6.53769803397595</v>
      </c>
      <c r="Y10" s="32">
        <v>20940.5</v>
      </c>
      <c r="Z10" s="32">
        <v>3000</v>
      </c>
      <c r="AA10" s="6">
        <v>726.183</v>
      </c>
      <c r="AB10" s="6">
        <f>AA10/Z10*100</f>
        <v>24.2061</v>
      </c>
      <c r="AC10" s="5">
        <f>AA10/Y10*100</f>
        <v>3.467839831904682</v>
      </c>
      <c r="AD10" s="32">
        <v>24644.3</v>
      </c>
      <c r="AE10" s="32">
        <v>3500</v>
      </c>
      <c r="AF10" s="6">
        <v>2392.123</v>
      </c>
      <c r="AG10" s="6">
        <f>AF10/AE10*100</f>
        <v>68.34637142857143</v>
      </c>
      <c r="AH10" s="5">
        <f>AF10/AD10*100</f>
        <v>9.706597468785887</v>
      </c>
      <c r="AI10" s="32">
        <v>2408.8</v>
      </c>
      <c r="AJ10" s="32">
        <v>500.5</v>
      </c>
      <c r="AK10" s="6">
        <v>100</v>
      </c>
      <c r="AL10" s="6">
        <f>AK10/AJ10*100</f>
        <v>19.980019980019982</v>
      </c>
      <c r="AM10" s="5">
        <f>AK10/AI10*100</f>
        <v>4.151444702756559</v>
      </c>
      <c r="AN10" s="7">
        <v>0</v>
      </c>
      <c r="AO10" s="7">
        <v>0</v>
      </c>
      <c r="AP10" s="6">
        <v>0</v>
      </c>
      <c r="AQ10" s="6" t="e">
        <f>AP10/AO10*100</f>
        <v>#DIV/0!</v>
      </c>
      <c r="AR10" s="5" t="e">
        <f>AP10/AN10*100</f>
        <v>#DIV/0!</v>
      </c>
      <c r="AS10" s="7">
        <v>0</v>
      </c>
      <c r="AT10" s="7">
        <v>0</v>
      </c>
      <c r="AU10" s="5">
        <v>0</v>
      </c>
      <c r="AV10" s="5">
        <v>0</v>
      </c>
      <c r="AW10" s="5">
        <v>0</v>
      </c>
      <c r="AX10" s="5">
        <v>0</v>
      </c>
      <c r="AY10" s="5">
        <v>115201.2</v>
      </c>
      <c r="AZ10" s="5">
        <v>28800.3</v>
      </c>
      <c r="BA10" s="5">
        <v>9600.1</v>
      </c>
      <c r="BB10" s="8">
        <v>0</v>
      </c>
      <c r="BC10" s="8">
        <v>0</v>
      </c>
      <c r="BD10" s="8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6">
        <f aca="true" t="shared" si="5" ref="BN10:BO41">BS10+BV10+BY10+CB10</f>
        <v>21508.199999999997</v>
      </c>
      <c r="BO10" s="6">
        <f t="shared" si="5"/>
        <v>3772</v>
      </c>
      <c r="BP10" s="6">
        <f aca="true" t="shared" si="6" ref="BP10:BP41">BU10+BX10+CA10+CD10</f>
        <v>2358.449</v>
      </c>
      <c r="BQ10" s="6">
        <f>BP10/BO10*100</f>
        <v>62.52515906680806</v>
      </c>
      <c r="BR10" s="5">
        <f>BP10/BN10*100</f>
        <v>10.965348099794499</v>
      </c>
      <c r="BS10" s="32">
        <v>20419.6</v>
      </c>
      <c r="BT10" s="32">
        <v>3500</v>
      </c>
      <c r="BU10" s="6">
        <v>2108.449</v>
      </c>
      <c r="BV10" s="6">
        <v>0</v>
      </c>
      <c r="BW10" s="6">
        <v>0</v>
      </c>
      <c r="BX10" s="6">
        <v>0</v>
      </c>
      <c r="BY10" s="6">
        <v>0</v>
      </c>
      <c r="BZ10" s="6">
        <v>0</v>
      </c>
      <c r="CA10" s="6">
        <v>0</v>
      </c>
      <c r="CB10" s="32">
        <v>1088.6</v>
      </c>
      <c r="CC10" s="32">
        <v>272</v>
      </c>
      <c r="CD10" s="5">
        <v>250</v>
      </c>
      <c r="CE10" s="5">
        <v>0</v>
      </c>
      <c r="CF10" s="5">
        <v>0</v>
      </c>
      <c r="CG10" s="5">
        <v>0</v>
      </c>
      <c r="CH10" s="5">
        <v>0</v>
      </c>
      <c r="CI10" s="5">
        <v>0</v>
      </c>
      <c r="CJ10" s="5">
        <v>0</v>
      </c>
      <c r="CK10" s="32">
        <v>3700</v>
      </c>
      <c r="CL10" s="32">
        <v>925</v>
      </c>
      <c r="CM10" s="5">
        <v>26.02</v>
      </c>
      <c r="CN10" s="32">
        <v>18120</v>
      </c>
      <c r="CO10" s="32">
        <v>3855</v>
      </c>
      <c r="CP10" s="5">
        <v>400.45</v>
      </c>
      <c r="CQ10" s="5">
        <v>3520</v>
      </c>
      <c r="CR10" s="5">
        <v>880</v>
      </c>
      <c r="CS10" s="5">
        <v>104.35</v>
      </c>
      <c r="CT10" s="32">
        <v>700</v>
      </c>
      <c r="CU10" s="32">
        <v>180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6">
        <f aca="true" t="shared" si="7" ref="DG10:DH41">T10+Y10+AD10+AI10+AN10+AS10+AV10+AY10+BB10+BE10+BH10+BK10+BS10+BV10+BY10+CB10+CE10+CH10+CK10+CN10+CT10+CW10+CZ10+DC10</f>
        <v>208794.7</v>
      </c>
      <c r="DH10" s="6">
        <f t="shared" si="7"/>
        <v>44925.8</v>
      </c>
      <c r="DI10" s="6">
        <f aca="true" t="shared" si="8" ref="DI10:DI41">V10+AA10+AF10+AK10+AP10+AU10+AX10+BA10+BD10+BG10+BJ10+BM10+BU10+BX10+CA10+CD10+CG10+CJ10+CM10+CP10+CV10+CY10+DB10+DE10+DF10</f>
        <v>15706.078000000001</v>
      </c>
      <c r="DJ10" s="5">
        <v>0</v>
      </c>
      <c r="DK10" s="5">
        <v>0</v>
      </c>
      <c r="DL10" s="5">
        <v>0</v>
      </c>
      <c r="DM10" s="5">
        <v>51673.1</v>
      </c>
      <c r="DN10" s="5">
        <v>51673.1</v>
      </c>
      <c r="DO10" s="5">
        <v>0</v>
      </c>
      <c r="DP10" s="5">
        <v>0</v>
      </c>
      <c r="DQ10" s="5">
        <v>0</v>
      </c>
      <c r="DR10" s="5">
        <v>0</v>
      </c>
      <c r="DS10" s="5">
        <v>0</v>
      </c>
      <c r="DT10" s="5">
        <v>0</v>
      </c>
      <c r="DU10" s="5">
        <v>0</v>
      </c>
      <c r="DV10" s="5">
        <v>0</v>
      </c>
      <c r="DW10" s="5">
        <v>0</v>
      </c>
      <c r="DX10" s="5">
        <v>0</v>
      </c>
      <c r="DY10" s="5">
        <v>0</v>
      </c>
      <c r="DZ10" s="5">
        <v>0</v>
      </c>
      <c r="EA10" s="5">
        <v>0</v>
      </c>
      <c r="EB10" s="5">
        <v>0</v>
      </c>
      <c r="EC10" s="6">
        <f aca="true" t="shared" si="9" ref="EC10:EC41">DJ10+DM10+DP10+DS10+DV10+DY10</f>
        <v>51673.1</v>
      </c>
      <c r="ED10" s="6">
        <f>DK10+DN10+DQ10+DT10+DW10+DZ10</f>
        <v>51673.1</v>
      </c>
      <c r="EE10" s="6">
        <f aca="true" t="shared" si="10" ref="EE10:EE51">DL10+DO10+DR10+DU10+DX10+EA10+EB10</f>
        <v>0</v>
      </c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9" customFormat="1" ht="20.25" customHeight="1">
      <c r="A11" s="16">
        <v>2</v>
      </c>
      <c r="B11" s="34" t="s">
        <v>57</v>
      </c>
      <c r="C11" s="5">
        <v>7627.2974</v>
      </c>
      <c r="D11" s="33">
        <v>8694.6828</v>
      </c>
      <c r="E11" s="20">
        <f aca="true" t="shared" si="11" ref="E11:E51">DG11+EC11-DY11</f>
        <v>35328.8</v>
      </c>
      <c r="F11" s="28">
        <f aca="true" t="shared" si="12" ref="F11:F51">DH11+ED11-DZ11</f>
        <v>8832.2</v>
      </c>
      <c r="G11" s="6">
        <f t="shared" si="0"/>
        <v>2478.933</v>
      </c>
      <c r="H11" s="6">
        <f aca="true" t="shared" si="13" ref="H11:H51">G11/F11*100</f>
        <v>28.066993501052963</v>
      </c>
      <c r="I11" s="6">
        <f aca="true" t="shared" si="14" ref="I11:I51">G11/E11*100</f>
        <v>7.016748375263241</v>
      </c>
      <c r="J11" s="6">
        <f t="shared" si="1"/>
        <v>8538.8</v>
      </c>
      <c r="K11" s="6">
        <f t="shared" si="1"/>
        <v>2134.7</v>
      </c>
      <c r="L11" s="6">
        <f t="shared" si="2"/>
        <v>246.433</v>
      </c>
      <c r="M11" s="6">
        <f aca="true" t="shared" si="15" ref="M11:M51">L11/K11*100</f>
        <v>11.544151403007449</v>
      </c>
      <c r="N11" s="6">
        <f aca="true" t="shared" si="16" ref="N11:N51">L11/J11*100</f>
        <v>2.8860378507518623</v>
      </c>
      <c r="O11" s="6">
        <f t="shared" si="3"/>
        <v>4016.5</v>
      </c>
      <c r="P11" s="6">
        <f t="shared" si="3"/>
        <v>1004.1</v>
      </c>
      <c r="Q11" s="6">
        <f t="shared" si="4"/>
        <v>113.033</v>
      </c>
      <c r="R11" s="6">
        <f aca="true" t="shared" si="17" ref="R11:R51">Q11/P11*100</f>
        <v>11.25714570261926</v>
      </c>
      <c r="S11" s="5">
        <f aca="true" t="shared" si="18" ref="S11:S51">Q11/O11*100</f>
        <v>2.8142163575252086</v>
      </c>
      <c r="T11" s="32">
        <v>22.5</v>
      </c>
      <c r="U11" s="32">
        <v>5.6</v>
      </c>
      <c r="V11" s="6">
        <v>0.452</v>
      </c>
      <c r="W11" s="6">
        <f aca="true" t="shared" si="19" ref="W11:W51">V11/U11*100</f>
        <v>8.071428571428573</v>
      </c>
      <c r="X11" s="5">
        <f aca="true" t="shared" si="20" ref="X11:X51">V11/T11*100</f>
        <v>2.008888888888889</v>
      </c>
      <c r="Y11" s="32">
        <v>2795.4</v>
      </c>
      <c r="Z11" s="32">
        <v>698.9</v>
      </c>
      <c r="AA11" s="6">
        <v>128.2</v>
      </c>
      <c r="AB11" s="6">
        <f aca="true" t="shared" si="21" ref="AB11:AB51">AA11/Z11*100</f>
        <v>18.34311060237516</v>
      </c>
      <c r="AC11" s="5">
        <f aca="true" t="shared" si="22" ref="AC11:AC51">AA11/Y11*100</f>
        <v>4.586105745152751</v>
      </c>
      <c r="AD11" s="32">
        <v>3994</v>
      </c>
      <c r="AE11" s="32">
        <v>998.5</v>
      </c>
      <c r="AF11" s="6">
        <v>112.581</v>
      </c>
      <c r="AG11" s="6">
        <f aca="true" t="shared" si="23" ref="AG11:AG51">AF11/AE11*100</f>
        <v>11.275012518778167</v>
      </c>
      <c r="AH11" s="5">
        <f aca="true" t="shared" si="24" ref="AH11:AH51">AF11/AD11*100</f>
        <v>2.818753129694542</v>
      </c>
      <c r="AI11" s="32">
        <v>40</v>
      </c>
      <c r="AJ11" s="32">
        <v>10</v>
      </c>
      <c r="AK11" s="6">
        <v>0</v>
      </c>
      <c r="AL11" s="6">
        <f aca="true" t="shared" si="25" ref="AL11:AL51">AK11/AJ11*100</f>
        <v>0</v>
      </c>
      <c r="AM11" s="5">
        <f aca="true" t="shared" si="26" ref="AM11:AM51">AK11/AI11*100</f>
        <v>0</v>
      </c>
      <c r="AN11" s="7">
        <v>0</v>
      </c>
      <c r="AO11" s="7">
        <v>0</v>
      </c>
      <c r="AP11" s="6">
        <v>0</v>
      </c>
      <c r="AQ11" s="6" t="e">
        <f aca="true" t="shared" si="27" ref="AQ11:AQ51">AP11/AO11*100</f>
        <v>#DIV/0!</v>
      </c>
      <c r="AR11" s="5" t="e">
        <f aca="true" t="shared" si="28" ref="AR11:AR51">AP11/AN11*100</f>
        <v>#DIV/0!</v>
      </c>
      <c r="AS11" s="7">
        <v>0</v>
      </c>
      <c r="AT11" s="7">
        <v>0</v>
      </c>
      <c r="AU11" s="5">
        <v>0</v>
      </c>
      <c r="AV11" s="5">
        <v>0</v>
      </c>
      <c r="AW11" s="5">
        <v>0</v>
      </c>
      <c r="AX11" s="5">
        <v>0</v>
      </c>
      <c r="AY11" s="5">
        <v>26790</v>
      </c>
      <c r="AZ11" s="5">
        <v>6697.5</v>
      </c>
      <c r="BA11" s="5">
        <v>2232.5</v>
      </c>
      <c r="BB11" s="8">
        <v>0</v>
      </c>
      <c r="BC11" s="8">
        <v>0</v>
      </c>
      <c r="BD11" s="8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6">
        <f t="shared" si="5"/>
        <v>372.9</v>
      </c>
      <c r="BO11" s="6">
        <f t="shared" si="5"/>
        <v>93.2</v>
      </c>
      <c r="BP11" s="6">
        <f t="shared" si="6"/>
        <v>0</v>
      </c>
      <c r="BQ11" s="6">
        <f aca="true" t="shared" si="29" ref="BQ11:BQ51">BP11/BO11*100</f>
        <v>0</v>
      </c>
      <c r="BR11" s="5">
        <f aca="true" t="shared" si="30" ref="BR11:BR51">BP11/BN11*100</f>
        <v>0</v>
      </c>
      <c r="BS11" s="32">
        <v>292.9</v>
      </c>
      <c r="BT11" s="32">
        <v>73.2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6">
        <v>0</v>
      </c>
      <c r="CB11" s="32">
        <v>80</v>
      </c>
      <c r="CC11" s="32">
        <v>20</v>
      </c>
      <c r="CD11" s="5">
        <v>0</v>
      </c>
      <c r="CE11" s="5">
        <v>0</v>
      </c>
      <c r="CF11" s="5">
        <v>0</v>
      </c>
      <c r="CG11" s="5">
        <v>0</v>
      </c>
      <c r="CH11" s="5">
        <v>0</v>
      </c>
      <c r="CI11" s="5">
        <v>0</v>
      </c>
      <c r="CJ11" s="5">
        <v>0</v>
      </c>
      <c r="CK11" s="5">
        <v>0</v>
      </c>
      <c r="CL11" s="5">
        <v>0</v>
      </c>
      <c r="CM11" s="5">
        <v>0</v>
      </c>
      <c r="CN11" s="32">
        <v>1314</v>
      </c>
      <c r="CO11" s="32">
        <v>328.5</v>
      </c>
      <c r="CP11" s="5">
        <v>5.2</v>
      </c>
      <c r="CQ11" s="5">
        <v>1314</v>
      </c>
      <c r="CR11" s="5">
        <v>328.5</v>
      </c>
      <c r="CS11" s="5">
        <v>5.2</v>
      </c>
      <c r="CT11" s="32">
        <v>0</v>
      </c>
      <c r="CU11" s="32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6">
        <f t="shared" si="7"/>
        <v>35328.8</v>
      </c>
      <c r="DH11" s="6">
        <f t="shared" si="7"/>
        <v>8832.2</v>
      </c>
      <c r="DI11" s="6">
        <f t="shared" si="8"/>
        <v>2478.933</v>
      </c>
      <c r="DJ11" s="5">
        <v>0</v>
      </c>
      <c r="DK11" s="5">
        <v>0</v>
      </c>
      <c r="DL11" s="5">
        <v>0</v>
      </c>
      <c r="DM11" s="5">
        <v>0</v>
      </c>
      <c r="DN11" s="5">
        <v>0</v>
      </c>
      <c r="DO11" s="5">
        <v>0</v>
      </c>
      <c r="DP11" s="5">
        <v>0</v>
      </c>
      <c r="DQ11" s="5">
        <v>0</v>
      </c>
      <c r="DR11" s="5">
        <v>0</v>
      </c>
      <c r="DS11" s="5">
        <v>0</v>
      </c>
      <c r="DT11" s="5">
        <v>0</v>
      </c>
      <c r="DU11" s="5">
        <v>0</v>
      </c>
      <c r="DV11" s="5">
        <v>0</v>
      </c>
      <c r="DW11" s="5">
        <v>0</v>
      </c>
      <c r="DX11" s="5">
        <v>0</v>
      </c>
      <c r="DY11" s="5">
        <v>0</v>
      </c>
      <c r="DZ11" s="5">
        <v>0</v>
      </c>
      <c r="EA11" s="5">
        <v>0</v>
      </c>
      <c r="EB11" s="5">
        <v>0</v>
      </c>
      <c r="EC11" s="6">
        <f t="shared" si="9"/>
        <v>0</v>
      </c>
      <c r="ED11" s="6">
        <f aca="true" t="shared" si="31" ref="ED11:ED51">DK11+DN11+DQ11+DT11+DW11+DZ11</f>
        <v>0</v>
      </c>
      <c r="EE11" s="6">
        <f t="shared" si="10"/>
        <v>0</v>
      </c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9" customFormat="1" ht="20.25" customHeight="1">
      <c r="A12" s="16">
        <v>3</v>
      </c>
      <c r="B12" s="34" t="s">
        <v>58</v>
      </c>
      <c r="C12" s="5">
        <v>74025.2405</v>
      </c>
      <c r="D12" s="33">
        <v>63471.3688</v>
      </c>
      <c r="E12" s="20">
        <f t="shared" si="11"/>
        <v>664653.3</v>
      </c>
      <c r="F12" s="28">
        <f t="shared" si="12"/>
        <v>204694.04999999996</v>
      </c>
      <c r="G12" s="6">
        <f t="shared" si="0"/>
        <v>47394.37</v>
      </c>
      <c r="H12" s="6">
        <f t="shared" si="13"/>
        <v>23.15376045371129</v>
      </c>
      <c r="I12" s="6">
        <f t="shared" si="14"/>
        <v>7.13069054197128</v>
      </c>
      <c r="J12" s="6">
        <f t="shared" si="1"/>
        <v>209943.89999999997</v>
      </c>
      <c r="K12" s="6">
        <f t="shared" si="1"/>
        <v>91016.7</v>
      </c>
      <c r="L12" s="6">
        <f t="shared" si="2"/>
        <v>9951.869999999999</v>
      </c>
      <c r="M12" s="6">
        <f t="shared" si="15"/>
        <v>10.93411428891621</v>
      </c>
      <c r="N12" s="6">
        <f t="shared" si="16"/>
        <v>4.740252038758926</v>
      </c>
      <c r="O12" s="6">
        <f t="shared" si="3"/>
        <v>84330.50000000001</v>
      </c>
      <c r="P12" s="6">
        <f t="shared" si="3"/>
        <v>37082.600000000006</v>
      </c>
      <c r="Q12" s="6">
        <f t="shared" si="4"/>
        <v>5830.3</v>
      </c>
      <c r="R12" s="6">
        <f t="shared" si="17"/>
        <v>15.72246821959625</v>
      </c>
      <c r="S12" s="5">
        <f t="shared" si="18"/>
        <v>6.913631485642798</v>
      </c>
      <c r="T12" s="32">
        <v>4533.1</v>
      </c>
      <c r="U12" s="32">
        <v>1133.3</v>
      </c>
      <c r="V12" s="6">
        <v>208.598</v>
      </c>
      <c r="W12" s="6">
        <f t="shared" si="19"/>
        <v>18.40624724256596</v>
      </c>
      <c r="X12" s="5">
        <f t="shared" si="20"/>
        <v>4.601663320906223</v>
      </c>
      <c r="Y12" s="32">
        <v>51270.299999999996</v>
      </c>
      <c r="Z12" s="32">
        <v>22817.6</v>
      </c>
      <c r="AA12" s="6">
        <v>1873.406</v>
      </c>
      <c r="AB12" s="6">
        <f t="shared" si="21"/>
        <v>8.210355164434471</v>
      </c>
      <c r="AC12" s="5">
        <f t="shared" si="22"/>
        <v>3.6539790092899787</v>
      </c>
      <c r="AD12" s="32">
        <v>79797.40000000001</v>
      </c>
      <c r="AE12" s="32">
        <v>35949.3</v>
      </c>
      <c r="AF12" s="6">
        <v>5621.702</v>
      </c>
      <c r="AG12" s="6">
        <f t="shared" si="23"/>
        <v>15.637862211503423</v>
      </c>
      <c r="AH12" s="5">
        <f t="shared" si="24"/>
        <v>7.0449688836979645</v>
      </c>
      <c r="AI12" s="32">
        <v>2179.3</v>
      </c>
      <c r="AJ12" s="32">
        <v>607.5</v>
      </c>
      <c r="AK12" s="6">
        <v>3.264</v>
      </c>
      <c r="AL12" s="6">
        <f t="shared" si="25"/>
        <v>0.5372839506172838</v>
      </c>
      <c r="AM12" s="5">
        <f t="shared" si="26"/>
        <v>0.1497728628458679</v>
      </c>
      <c r="AN12" s="7">
        <v>2800</v>
      </c>
      <c r="AO12" s="7">
        <v>700</v>
      </c>
      <c r="AP12" s="6">
        <v>116</v>
      </c>
      <c r="AQ12" s="6">
        <f t="shared" si="27"/>
        <v>16.57142857142857</v>
      </c>
      <c r="AR12" s="5">
        <f t="shared" si="28"/>
        <v>4.142857142857142</v>
      </c>
      <c r="AS12" s="7">
        <v>0</v>
      </c>
      <c r="AT12" s="7">
        <v>0</v>
      </c>
      <c r="AU12" s="5">
        <v>0</v>
      </c>
      <c r="AV12" s="5">
        <v>0</v>
      </c>
      <c r="AW12" s="5">
        <v>0</v>
      </c>
      <c r="AX12" s="5">
        <v>0</v>
      </c>
      <c r="AY12" s="5">
        <v>449309.4</v>
      </c>
      <c r="AZ12" s="5">
        <v>112327.35</v>
      </c>
      <c r="BA12" s="5">
        <v>37442.5</v>
      </c>
      <c r="BB12" s="8">
        <v>0</v>
      </c>
      <c r="BC12" s="8">
        <v>0</v>
      </c>
      <c r="BD12" s="8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6">
        <f t="shared" si="5"/>
        <v>35898.200000000004</v>
      </c>
      <c r="BO12" s="6">
        <f t="shared" si="5"/>
        <v>20769.7</v>
      </c>
      <c r="BP12" s="6">
        <f t="shared" si="6"/>
        <v>719.182</v>
      </c>
      <c r="BQ12" s="6">
        <f t="shared" si="29"/>
        <v>3.4626499179092622</v>
      </c>
      <c r="BR12" s="5">
        <f t="shared" si="30"/>
        <v>2.0033929277791085</v>
      </c>
      <c r="BS12" s="32">
        <v>28633.8</v>
      </c>
      <c r="BT12" s="32">
        <v>15763.9</v>
      </c>
      <c r="BU12" s="6">
        <v>654.99</v>
      </c>
      <c r="BV12" s="5">
        <v>5041</v>
      </c>
      <c r="BW12" s="5">
        <v>3400</v>
      </c>
      <c r="BX12" s="6">
        <v>0</v>
      </c>
      <c r="BY12" s="6">
        <v>0</v>
      </c>
      <c r="BZ12" s="6">
        <v>0</v>
      </c>
      <c r="CA12" s="6">
        <v>0</v>
      </c>
      <c r="CB12" s="32">
        <v>2223.4</v>
      </c>
      <c r="CC12" s="32">
        <v>1605.8</v>
      </c>
      <c r="CD12" s="5">
        <v>64.192</v>
      </c>
      <c r="CE12" s="5">
        <v>0</v>
      </c>
      <c r="CF12" s="5">
        <v>0</v>
      </c>
      <c r="CG12" s="5">
        <v>0</v>
      </c>
      <c r="CH12" s="5">
        <v>5400</v>
      </c>
      <c r="CI12" s="5">
        <v>1350</v>
      </c>
      <c r="CJ12" s="5">
        <v>0</v>
      </c>
      <c r="CK12" s="5">
        <v>0</v>
      </c>
      <c r="CL12" s="5">
        <v>0</v>
      </c>
      <c r="CM12" s="5">
        <v>0</v>
      </c>
      <c r="CN12" s="32">
        <v>33465.6</v>
      </c>
      <c r="CO12" s="32">
        <v>9039.3</v>
      </c>
      <c r="CP12" s="5">
        <v>822.05</v>
      </c>
      <c r="CQ12" s="5">
        <v>12197.4</v>
      </c>
      <c r="CR12" s="5">
        <v>3722.4</v>
      </c>
      <c r="CS12" s="5">
        <v>603.8</v>
      </c>
      <c r="CT12" s="32">
        <v>0</v>
      </c>
      <c r="CU12" s="32">
        <v>0</v>
      </c>
      <c r="CV12" s="5">
        <v>0</v>
      </c>
      <c r="CW12" s="5">
        <v>0</v>
      </c>
      <c r="CX12" s="5">
        <v>0</v>
      </c>
      <c r="CY12" s="5">
        <v>200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387.668</v>
      </c>
      <c r="DF12" s="5">
        <v>0</v>
      </c>
      <c r="DG12" s="6">
        <f t="shared" si="7"/>
        <v>664653.3</v>
      </c>
      <c r="DH12" s="6">
        <f t="shared" si="7"/>
        <v>204694.04999999996</v>
      </c>
      <c r="DI12" s="6">
        <f t="shared" si="8"/>
        <v>47394.37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5">
        <v>0</v>
      </c>
      <c r="DZ12" s="5">
        <v>0</v>
      </c>
      <c r="EA12" s="5">
        <v>0</v>
      </c>
      <c r="EB12" s="5">
        <v>0</v>
      </c>
      <c r="EC12" s="6">
        <f t="shared" si="9"/>
        <v>0</v>
      </c>
      <c r="ED12" s="6">
        <f t="shared" si="31"/>
        <v>0</v>
      </c>
      <c r="EE12" s="6">
        <f t="shared" si="10"/>
        <v>0</v>
      </c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s="9" customFormat="1" ht="20.25" customHeight="1">
      <c r="A13" s="16">
        <v>4</v>
      </c>
      <c r="B13" s="34" t="s">
        <v>59</v>
      </c>
      <c r="C13" s="5">
        <v>583.5105</v>
      </c>
      <c r="D13" s="33">
        <v>13752.7183</v>
      </c>
      <c r="E13" s="20">
        <f t="shared" si="11"/>
        <v>57215</v>
      </c>
      <c r="F13" s="28">
        <f t="shared" si="12"/>
        <v>13538.725</v>
      </c>
      <c r="G13" s="6">
        <f t="shared" si="0"/>
        <v>3620.7064</v>
      </c>
      <c r="H13" s="6">
        <f t="shared" si="13"/>
        <v>26.743333659558044</v>
      </c>
      <c r="I13" s="6">
        <f t="shared" si="14"/>
        <v>6.328246788429608</v>
      </c>
      <c r="J13" s="6">
        <f>T13+Y13+AD13+AI13+AN13+AS13+BK13+BS13+BV13+BY13+CB13+CE13+CK13+CN13+CT13+CW13+DC13</f>
        <v>16075.699999999999</v>
      </c>
      <c r="K13" s="6">
        <f>U13+Z13+AE13+AJ13+AO13+AT13+BL13+BT13+BW13+BZ13+CC13+CF13+CL13+CO13+CU13+CX13+DD13</f>
        <v>3253.9</v>
      </c>
      <c r="L13" s="6">
        <f t="shared" si="2"/>
        <v>192.40640000000002</v>
      </c>
      <c r="M13" s="6">
        <f t="shared" si="15"/>
        <v>5.913101201634961</v>
      </c>
      <c r="N13" s="6">
        <f t="shared" si="16"/>
        <v>1.1968772743955163</v>
      </c>
      <c r="O13" s="6">
        <f t="shared" si="3"/>
        <v>8355.3</v>
      </c>
      <c r="P13" s="6">
        <f t="shared" si="3"/>
        <v>1220</v>
      </c>
      <c r="Q13" s="6">
        <f t="shared" si="4"/>
        <v>84.778</v>
      </c>
      <c r="R13" s="6">
        <f t="shared" si="17"/>
        <v>6.949016393442624</v>
      </c>
      <c r="S13" s="5">
        <f t="shared" si="18"/>
        <v>1.0146613526743504</v>
      </c>
      <c r="T13" s="32">
        <v>59.9</v>
      </c>
      <c r="U13" s="32">
        <v>0</v>
      </c>
      <c r="V13" s="6">
        <v>0.34</v>
      </c>
      <c r="W13" s="6" t="e">
        <f t="shared" si="19"/>
        <v>#DIV/0!</v>
      </c>
      <c r="X13" s="5">
        <f t="shared" si="20"/>
        <v>0.5676126878130218</v>
      </c>
      <c r="Y13" s="32">
        <v>4290.9</v>
      </c>
      <c r="Z13" s="32">
        <v>900</v>
      </c>
      <c r="AA13" s="6">
        <v>0.5334</v>
      </c>
      <c r="AB13" s="6">
        <f t="shared" si="21"/>
        <v>0.05926666666666667</v>
      </c>
      <c r="AC13" s="5">
        <f t="shared" si="22"/>
        <v>0.012430958540166398</v>
      </c>
      <c r="AD13" s="32">
        <v>8295.4</v>
      </c>
      <c r="AE13" s="32">
        <v>1220</v>
      </c>
      <c r="AF13" s="6">
        <v>84.438</v>
      </c>
      <c r="AG13" s="6">
        <f t="shared" si="23"/>
        <v>6.921147540983606</v>
      </c>
      <c r="AH13" s="5">
        <f t="shared" si="24"/>
        <v>1.0178894326976395</v>
      </c>
      <c r="AI13" s="32">
        <v>898</v>
      </c>
      <c r="AJ13" s="32">
        <v>787</v>
      </c>
      <c r="AK13" s="6">
        <v>0</v>
      </c>
      <c r="AL13" s="6">
        <f t="shared" si="25"/>
        <v>0</v>
      </c>
      <c r="AM13" s="5">
        <f t="shared" si="26"/>
        <v>0</v>
      </c>
      <c r="AN13" s="7">
        <v>0</v>
      </c>
      <c r="AO13" s="7">
        <v>0</v>
      </c>
      <c r="AP13" s="6">
        <v>0</v>
      </c>
      <c r="AQ13" s="6" t="e">
        <f t="shared" si="27"/>
        <v>#DIV/0!</v>
      </c>
      <c r="AR13" s="5" t="e">
        <f t="shared" si="28"/>
        <v>#DIV/0!</v>
      </c>
      <c r="AS13" s="7">
        <v>0</v>
      </c>
      <c r="AT13" s="7">
        <v>0</v>
      </c>
      <c r="AU13" s="5">
        <v>0</v>
      </c>
      <c r="AV13" s="5">
        <v>0</v>
      </c>
      <c r="AW13" s="5">
        <v>0</v>
      </c>
      <c r="AX13" s="5">
        <v>0</v>
      </c>
      <c r="AY13" s="5">
        <v>41139.3</v>
      </c>
      <c r="AZ13" s="5">
        <v>10284.825</v>
      </c>
      <c r="BA13" s="5">
        <v>3428.3</v>
      </c>
      <c r="BB13" s="8">
        <v>0</v>
      </c>
      <c r="BC13" s="8">
        <v>0</v>
      </c>
      <c r="BD13" s="8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6">
        <f>BS13+BV13+BY13+CB13</f>
        <v>1079.5</v>
      </c>
      <c r="BO13" s="6">
        <f>BT13+BW13+BZ13+CC13</f>
        <v>233.9</v>
      </c>
      <c r="BP13" s="6">
        <f t="shared" si="6"/>
        <v>30</v>
      </c>
      <c r="BQ13" s="6">
        <f t="shared" si="29"/>
        <v>12.825994014536127</v>
      </c>
      <c r="BR13" s="5">
        <f t="shared" si="30"/>
        <v>2.7790643816581753</v>
      </c>
      <c r="BS13" s="32">
        <v>1079.5</v>
      </c>
      <c r="BT13" s="32">
        <v>233.9</v>
      </c>
      <c r="BU13" s="6">
        <v>30</v>
      </c>
      <c r="BV13" s="5">
        <v>0</v>
      </c>
      <c r="BW13" s="5">
        <v>0</v>
      </c>
      <c r="BX13" s="6">
        <v>0</v>
      </c>
      <c r="BY13" s="6">
        <v>0</v>
      </c>
      <c r="BZ13" s="6">
        <v>0</v>
      </c>
      <c r="CA13" s="6">
        <v>0</v>
      </c>
      <c r="CB13" s="6">
        <v>0</v>
      </c>
      <c r="CC13" s="6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32">
        <v>1400</v>
      </c>
      <c r="CO13" s="32">
        <v>100</v>
      </c>
      <c r="CP13" s="5">
        <v>0</v>
      </c>
      <c r="CQ13" s="5">
        <v>1400</v>
      </c>
      <c r="CR13" s="5">
        <v>100</v>
      </c>
      <c r="CS13" s="5">
        <v>0</v>
      </c>
      <c r="CT13" s="32">
        <v>0</v>
      </c>
      <c r="CU13" s="32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52</v>
      </c>
      <c r="DD13" s="5">
        <v>13</v>
      </c>
      <c r="DE13" s="5">
        <v>77.095</v>
      </c>
      <c r="DF13" s="5">
        <v>0</v>
      </c>
      <c r="DG13" s="6">
        <f>T13+Y13+AD13+AI13+AN13+AS13+AV13+AY13+BB13+BE13+BH13+BK13+BS13+BV13+BY13+CB13+CE13+CH13+CK13+CN13+CT13+CW13+CZ13+DC13</f>
        <v>57215</v>
      </c>
      <c r="DH13" s="6">
        <f>U13+Z13+AE13+AJ13+AO13+AT13+AW13+AZ13+BC13+BF13+BI13+BL13+BT13+BW13+BZ13+CC13+CF13+CI13+CL13+CO13+CU13+CX13+DA13+DD13</f>
        <v>13538.725</v>
      </c>
      <c r="DI13" s="6">
        <f t="shared" si="8"/>
        <v>3620.7064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6">
        <f t="shared" si="9"/>
        <v>0</v>
      </c>
      <c r="ED13" s="6">
        <f t="shared" si="31"/>
        <v>0</v>
      </c>
      <c r="EE13" s="6">
        <f t="shared" si="10"/>
        <v>0</v>
      </c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9" customFormat="1" ht="20.25" customHeight="1">
      <c r="A14" s="16">
        <v>5</v>
      </c>
      <c r="B14" s="34" t="s">
        <v>60</v>
      </c>
      <c r="C14" s="5">
        <v>229048.291</v>
      </c>
      <c r="D14" s="33">
        <v>352.8489</v>
      </c>
      <c r="E14" s="20">
        <f t="shared" si="11"/>
        <v>175846.3</v>
      </c>
      <c r="F14" s="28">
        <f t="shared" si="12"/>
        <v>159852.9</v>
      </c>
      <c r="G14" s="6">
        <f t="shared" si="0"/>
        <v>2206.076</v>
      </c>
      <c r="H14" s="6">
        <f t="shared" si="13"/>
        <v>1.3800662984531404</v>
      </c>
      <c r="I14" s="6">
        <f t="shared" si="14"/>
        <v>1.2545478636741292</v>
      </c>
      <c r="J14" s="6">
        <f t="shared" si="1"/>
        <v>7766.8</v>
      </c>
      <c r="K14" s="6">
        <f t="shared" si="1"/>
        <v>1449.6</v>
      </c>
      <c r="L14" s="6">
        <f t="shared" si="2"/>
        <v>1130.9759999999999</v>
      </c>
      <c r="M14" s="6">
        <f t="shared" si="15"/>
        <v>78.01986754966887</v>
      </c>
      <c r="N14" s="6">
        <f t="shared" si="16"/>
        <v>14.561672760982642</v>
      </c>
      <c r="O14" s="6">
        <f t="shared" si="3"/>
        <v>2949.7999999999997</v>
      </c>
      <c r="P14" s="6">
        <f t="shared" si="3"/>
        <v>714.1</v>
      </c>
      <c r="Q14" s="6">
        <f t="shared" si="4"/>
        <v>535.554</v>
      </c>
      <c r="R14" s="6">
        <f t="shared" si="17"/>
        <v>74.9970592354012</v>
      </c>
      <c r="S14" s="5">
        <f t="shared" si="18"/>
        <v>18.155603769747103</v>
      </c>
      <c r="T14" s="32">
        <v>256.6</v>
      </c>
      <c r="U14" s="32">
        <v>64.1</v>
      </c>
      <c r="V14" s="6">
        <v>52.554</v>
      </c>
      <c r="W14" s="6">
        <f t="shared" si="19"/>
        <v>81.98751950078004</v>
      </c>
      <c r="X14" s="5">
        <f t="shared" si="20"/>
        <v>20.480904130943102</v>
      </c>
      <c r="Y14" s="32">
        <v>3610.4</v>
      </c>
      <c r="Z14" s="32">
        <v>450</v>
      </c>
      <c r="AA14" s="6">
        <v>376.962</v>
      </c>
      <c r="AB14" s="6">
        <f t="shared" si="21"/>
        <v>83.76933333333334</v>
      </c>
      <c r="AC14" s="5">
        <f t="shared" si="22"/>
        <v>10.441003766895635</v>
      </c>
      <c r="AD14" s="32">
        <v>2693.2</v>
      </c>
      <c r="AE14" s="32">
        <v>650</v>
      </c>
      <c r="AF14" s="6">
        <v>483</v>
      </c>
      <c r="AG14" s="6">
        <f t="shared" si="23"/>
        <v>74.3076923076923</v>
      </c>
      <c r="AH14" s="5">
        <f t="shared" si="24"/>
        <v>17.93405614139314</v>
      </c>
      <c r="AI14" s="32">
        <v>194</v>
      </c>
      <c r="AJ14" s="32">
        <v>48.5</v>
      </c>
      <c r="AK14" s="6">
        <v>44</v>
      </c>
      <c r="AL14" s="6">
        <f t="shared" si="25"/>
        <v>90.72164948453609</v>
      </c>
      <c r="AM14" s="5">
        <f t="shared" si="26"/>
        <v>22.68041237113402</v>
      </c>
      <c r="AN14" s="7">
        <v>0</v>
      </c>
      <c r="AO14" s="7">
        <v>0</v>
      </c>
      <c r="AP14" s="6">
        <v>0</v>
      </c>
      <c r="AQ14" s="6" t="e">
        <f t="shared" si="27"/>
        <v>#DIV/0!</v>
      </c>
      <c r="AR14" s="5" t="e">
        <f t="shared" si="28"/>
        <v>#DIV/0!</v>
      </c>
      <c r="AS14" s="7">
        <v>0</v>
      </c>
      <c r="AT14" s="7">
        <v>0</v>
      </c>
      <c r="AU14" s="5">
        <v>0</v>
      </c>
      <c r="AV14" s="5">
        <v>0</v>
      </c>
      <c r="AW14" s="5">
        <v>0</v>
      </c>
      <c r="AX14" s="5">
        <v>0</v>
      </c>
      <c r="AY14" s="5">
        <v>12901.599999999999</v>
      </c>
      <c r="AZ14" s="5">
        <v>3225.3999999999996</v>
      </c>
      <c r="BA14" s="5">
        <v>1075.1</v>
      </c>
      <c r="BB14" s="8">
        <v>0</v>
      </c>
      <c r="BC14" s="8">
        <v>0</v>
      </c>
      <c r="BD14" s="8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6">
        <f t="shared" si="5"/>
        <v>362.6</v>
      </c>
      <c r="BO14" s="6">
        <f t="shared" si="5"/>
        <v>74.5</v>
      </c>
      <c r="BP14" s="6">
        <f t="shared" si="6"/>
        <v>0</v>
      </c>
      <c r="BQ14" s="6">
        <f t="shared" si="29"/>
        <v>0</v>
      </c>
      <c r="BR14" s="5">
        <f t="shared" si="30"/>
        <v>0</v>
      </c>
      <c r="BS14" s="32">
        <v>362.6</v>
      </c>
      <c r="BT14" s="32">
        <v>74.5</v>
      </c>
      <c r="BU14" s="6">
        <v>0</v>
      </c>
      <c r="BV14" s="5">
        <v>0</v>
      </c>
      <c r="BW14" s="5">
        <v>0</v>
      </c>
      <c r="BX14" s="6">
        <v>0</v>
      </c>
      <c r="BY14" s="6">
        <v>0</v>
      </c>
      <c r="BZ14" s="6">
        <v>0</v>
      </c>
      <c r="CA14" s="6">
        <v>0</v>
      </c>
      <c r="CB14" s="6">
        <v>0</v>
      </c>
      <c r="CC14" s="6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32">
        <v>650</v>
      </c>
      <c r="CO14" s="32">
        <v>162.5</v>
      </c>
      <c r="CP14" s="5">
        <v>0</v>
      </c>
      <c r="CQ14" s="5">
        <v>600</v>
      </c>
      <c r="CR14" s="5">
        <v>150</v>
      </c>
      <c r="CS14" s="5">
        <v>0</v>
      </c>
      <c r="CT14" s="32">
        <v>0</v>
      </c>
      <c r="CU14" s="32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174.46</v>
      </c>
      <c r="DF14" s="5">
        <v>0</v>
      </c>
      <c r="DG14" s="6">
        <f t="shared" si="7"/>
        <v>20668.399999999998</v>
      </c>
      <c r="DH14" s="6">
        <f t="shared" si="7"/>
        <v>4675</v>
      </c>
      <c r="DI14" s="6">
        <f t="shared" si="8"/>
        <v>2206.076</v>
      </c>
      <c r="DJ14" s="5">
        <v>0</v>
      </c>
      <c r="DK14" s="5">
        <v>0</v>
      </c>
      <c r="DL14" s="5">
        <v>0</v>
      </c>
      <c r="DM14" s="5">
        <v>155177.9</v>
      </c>
      <c r="DN14" s="5">
        <v>155177.9</v>
      </c>
      <c r="DO14" s="5">
        <v>0</v>
      </c>
      <c r="DP14" s="5">
        <v>0</v>
      </c>
      <c r="DQ14" s="5">
        <v>0</v>
      </c>
      <c r="DR14" s="5">
        <v>0</v>
      </c>
      <c r="DS14" s="5">
        <v>0</v>
      </c>
      <c r="DT14" s="5">
        <v>0</v>
      </c>
      <c r="DU14" s="5">
        <v>0</v>
      </c>
      <c r="DV14" s="5">
        <v>0</v>
      </c>
      <c r="DW14" s="5">
        <v>0</v>
      </c>
      <c r="DX14" s="5">
        <v>0</v>
      </c>
      <c r="DY14" s="5">
        <v>0</v>
      </c>
      <c r="DZ14" s="5">
        <v>0</v>
      </c>
      <c r="EA14" s="5">
        <v>0</v>
      </c>
      <c r="EB14" s="5">
        <v>0</v>
      </c>
      <c r="EC14" s="6">
        <f t="shared" si="9"/>
        <v>155177.9</v>
      </c>
      <c r="ED14" s="6">
        <f t="shared" si="31"/>
        <v>155177.9</v>
      </c>
      <c r="EE14" s="6">
        <f t="shared" si="10"/>
        <v>0</v>
      </c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9" customFormat="1" ht="20.25" customHeight="1">
      <c r="A15" s="16">
        <v>6</v>
      </c>
      <c r="B15" s="34" t="s">
        <v>61</v>
      </c>
      <c r="C15" s="5">
        <v>114.5176</v>
      </c>
      <c r="D15" s="33">
        <v>342.8839</v>
      </c>
      <c r="E15" s="20">
        <f t="shared" si="11"/>
        <v>24309.2</v>
      </c>
      <c r="F15" s="28">
        <f t="shared" si="12"/>
        <v>5805.499999999999</v>
      </c>
      <c r="G15" s="6">
        <f t="shared" si="0"/>
        <v>1308.7666</v>
      </c>
      <c r="H15" s="6">
        <f t="shared" si="13"/>
        <v>22.54356386185514</v>
      </c>
      <c r="I15" s="6">
        <f t="shared" si="14"/>
        <v>5.383832458493081</v>
      </c>
      <c r="J15" s="6">
        <f>T15+Y15+AD15+AI15+AN15+AS15+BK15+BS15+BV15+BY15+CB15+CE15+CK15+CN15+CT15+CW15+DC15</f>
        <v>9882.400000000001</v>
      </c>
      <c r="K15" s="6">
        <f>U15+Z15+AE15+AJ15+AO15+AT15+BL15+BT15+BW15+BZ15+CC15+CF15+CL15+CO15+CU15+CX15+DD15</f>
        <v>2198.8</v>
      </c>
      <c r="L15" s="6">
        <f t="shared" si="2"/>
        <v>106.5666</v>
      </c>
      <c r="M15" s="6">
        <f t="shared" si="15"/>
        <v>4.846579952701473</v>
      </c>
      <c r="N15" s="6">
        <f t="shared" si="16"/>
        <v>1.0783473650125472</v>
      </c>
      <c r="O15" s="6">
        <f t="shared" si="3"/>
        <v>2676.4</v>
      </c>
      <c r="P15" s="6">
        <f t="shared" si="3"/>
        <v>700</v>
      </c>
      <c r="Q15" s="6">
        <f t="shared" si="4"/>
        <v>106.527</v>
      </c>
      <c r="R15" s="6">
        <f t="shared" si="17"/>
        <v>15.218142857142858</v>
      </c>
      <c r="S15" s="5">
        <f t="shared" si="18"/>
        <v>3.9802346435510385</v>
      </c>
      <c r="T15" s="32">
        <v>82.1</v>
      </c>
      <c r="U15" s="32">
        <v>0</v>
      </c>
      <c r="V15" s="6">
        <v>0.227</v>
      </c>
      <c r="W15" s="6" t="e">
        <f t="shared" si="19"/>
        <v>#DIV/0!</v>
      </c>
      <c r="X15" s="5">
        <f t="shared" si="20"/>
        <v>0.2764920828258222</v>
      </c>
      <c r="Y15" s="32">
        <v>3332.7</v>
      </c>
      <c r="Z15" s="32">
        <v>530.5</v>
      </c>
      <c r="AA15" s="6">
        <v>0.0396</v>
      </c>
      <c r="AB15" s="6">
        <f t="shared" si="21"/>
        <v>0.0074646559849198876</v>
      </c>
      <c r="AC15" s="5">
        <f t="shared" si="22"/>
        <v>0.0011882257628949503</v>
      </c>
      <c r="AD15" s="32">
        <v>2594.3</v>
      </c>
      <c r="AE15" s="32">
        <v>700</v>
      </c>
      <c r="AF15" s="6">
        <v>106.3</v>
      </c>
      <c r="AG15" s="6">
        <f t="shared" si="23"/>
        <v>15.185714285714285</v>
      </c>
      <c r="AH15" s="5">
        <f t="shared" si="24"/>
        <v>4.097444397332613</v>
      </c>
      <c r="AI15" s="32">
        <v>678.5</v>
      </c>
      <c r="AJ15" s="32">
        <v>169.6</v>
      </c>
      <c r="AK15" s="6">
        <v>0</v>
      </c>
      <c r="AL15" s="6">
        <f t="shared" si="25"/>
        <v>0</v>
      </c>
      <c r="AM15" s="5">
        <f t="shared" si="26"/>
        <v>0</v>
      </c>
      <c r="AN15" s="7">
        <v>0</v>
      </c>
      <c r="AO15" s="7">
        <v>0</v>
      </c>
      <c r="AP15" s="6">
        <v>0</v>
      </c>
      <c r="AQ15" s="6" t="e">
        <f t="shared" si="27"/>
        <v>#DIV/0!</v>
      </c>
      <c r="AR15" s="5" t="e">
        <f t="shared" si="28"/>
        <v>#DIV/0!</v>
      </c>
      <c r="AS15" s="7">
        <v>0</v>
      </c>
      <c r="AT15" s="7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14426.8</v>
      </c>
      <c r="AZ15" s="5">
        <v>3606.7</v>
      </c>
      <c r="BA15" s="5">
        <v>1202.2</v>
      </c>
      <c r="BB15" s="8">
        <v>0</v>
      </c>
      <c r="BC15" s="8">
        <v>0</v>
      </c>
      <c r="BD15" s="8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6">
        <f>BS15+BV15+BY15+CB15</f>
        <v>2158.8</v>
      </c>
      <c r="BO15" s="6">
        <f>BT15+BW15+BZ15+CC15</f>
        <v>539.7</v>
      </c>
      <c r="BP15" s="6">
        <f t="shared" si="6"/>
        <v>0</v>
      </c>
      <c r="BQ15" s="6">
        <f t="shared" si="29"/>
        <v>0</v>
      </c>
      <c r="BR15" s="5">
        <f t="shared" si="30"/>
        <v>0</v>
      </c>
      <c r="BS15" s="32">
        <v>2158.8</v>
      </c>
      <c r="BT15" s="32">
        <v>539.7</v>
      </c>
      <c r="BU15" s="6">
        <v>0</v>
      </c>
      <c r="BV15" s="5">
        <v>0</v>
      </c>
      <c r="BW15" s="5">
        <v>0</v>
      </c>
      <c r="BX15" s="6">
        <v>0</v>
      </c>
      <c r="BY15" s="6">
        <v>0</v>
      </c>
      <c r="BZ15" s="6">
        <v>0</v>
      </c>
      <c r="CA15" s="6">
        <v>0</v>
      </c>
      <c r="CB15" s="6">
        <v>0</v>
      </c>
      <c r="CC15" s="6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32">
        <v>1036</v>
      </c>
      <c r="CO15" s="32">
        <v>259</v>
      </c>
      <c r="CP15" s="5">
        <v>0</v>
      </c>
      <c r="CQ15" s="5">
        <v>700</v>
      </c>
      <c r="CR15" s="5">
        <v>175</v>
      </c>
      <c r="CS15" s="5">
        <v>0</v>
      </c>
      <c r="CT15" s="32">
        <v>0</v>
      </c>
      <c r="CU15" s="32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6">
        <f>T15+Y15+AD15+AI15+AN15+AS15+AV15+AY15+BB15+BE15+BH15+BK15+BS15+BV15+BY15+CB15+CE15+CH15+CK15+CN15+CT15+CW15+CZ15+DC15</f>
        <v>24309.2</v>
      </c>
      <c r="DH15" s="6">
        <f>U15+Z15+AE15+AJ15+AO15+AT15+AW15+AZ15+BC15+BF15+BI15+BL15+BT15+BW15+BZ15+CC15+CF15+CI15+CL15+CO15+CU15+CX15+DA15+DD15</f>
        <v>5805.499999999999</v>
      </c>
      <c r="DI15" s="6">
        <f t="shared" si="8"/>
        <v>1308.7666</v>
      </c>
      <c r="DJ15" s="5">
        <v>0</v>
      </c>
      <c r="DK15" s="5">
        <v>0</v>
      </c>
      <c r="DL15" s="5">
        <v>0</v>
      </c>
      <c r="DM15" s="5">
        <v>0</v>
      </c>
      <c r="DN15" s="5">
        <v>0</v>
      </c>
      <c r="DO15" s="5">
        <v>0</v>
      </c>
      <c r="DP15" s="5">
        <v>0</v>
      </c>
      <c r="DQ15" s="5">
        <v>0</v>
      </c>
      <c r="DR15" s="5">
        <v>0</v>
      </c>
      <c r="DS15" s="5">
        <v>0</v>
      </c>
      <c r="DT15" s="5">
        <v>0</v>
      </c>
      <c r="DU15" s="5">
        <v>0</v>
      </c>
      <c r="DV15" s="5">
        <v>0</v>
      </c>
      <c r="DW15" s="5">
        <v>0</v>
      </c>
      <c r="DX15" s="5">
        <v>0</v>
      </c>
      <c r="DY15" s="5">
        <v>0</v>
      </c>
      <c r="DZ15" s="5">
        <v>0</v>
      </c>
      <c r="EA15" s="5">
        <v>0</v>
      </c>
      <c r="EB15" s="5">
        <v>0</v>
      </c>
      <c r="EC15" s="6">
        <f t="shared" si="9"/>
        <v>0</v>
      </c>
      <c r="ED15" s="6">
        <f t="shared" si="31"/>
        <v>0</v>
      </c>
      <c r="EE15" s="6">
        <f t="shared" si="10"/>
        <v>0</v>
      </c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9" customFormat="1" ht="20.25" customHeight="1">
      <c r="A16" s="16">
        <v>7</v>
      </c>
      <c r="B16" s="34" t="s">
        <v>62</v>
      </c>
      <c r="C16" s="5">
        <v>18820.5373</v>
      </c>
      <c r="D16" s="33">
        <v>3617.7562</v>
      </c>
      <c r="E16" s="20">
        <f t="shared" si="11"/>
        <v>32694.5</v>
      </c>
      <c r="F16" s="28">
        <f t="shared" si="12"/>
        <v>17222.05</v>
      </c>
      <c r="G16" s="6">
        <f t="shared" si="0"/>
        <v>1262.876</v>
      </c>
      <c r="H16" s="6">
        <f t="shared" si="13"/>
        <v>7.332901716113935</v>
      </c>
      <c r="I16" s="6">
        <f t="shared" si="14"/>
        <v>3.862655798375873</v>
      </c>
      <c r="J16" s="6">
        <f t="shared" si="1"/>
        <v>7927.799999999999</v>
      </c>
      <c r="K16" s="6">
        <f t="shared" si="1"/>
        <v>1734.5</v>
      </c>
      <c r="L16" s="6">
        <f t="shared" si="2"/>
        <v>231.876</v>
      </c>
      <c r="M16" s="6">
        <f t="shared" si="15"/>
        <v>13.3684635341597</v>
      </c>
      <c r="N16" s="6">
        <f t="shared" si="16"/>
        <v>2.924846741845153</v>
      </c>
      <c r="O16" s="6">
        <f t="shared" si="3"/>
        <v>1771.3999999999999</v>
      </c>
      <c r="P16" s="6">
        <f t="shared" si="3"/>
        <v>208</v>
      </c>
      <c r="Q16" s="6">
        <f t="shared" si="4"/>
        <v>81.776</v>
      </c>
      <c r="R16" s="6">
        <f t="shared" si="17"/>
        <v>39.315384615384616</v>
      </c>
      <c r="S16" s="5">
        <f t="shared" si="18"/>
        <v>4.616461555831545</v>
      </c>
      <c r="T16" s="32">
        <v>26.6</v>
      </c>
      <c r="U16" s="32">
        <v>8</v>
      </c>
      <c r="V16" s="6">
        <v>0.176</v>
      </c>
      <c r="W16" s="6">
        <f t="shared" si="19"/>
        <v>2.1999999999999997</v>
      </c>
      <c r="X16" s="5">
        <f t="shared" si="20"/>
        <v>0.6616541353383458</v>
      </c>
      <c r="Y16" s="32">
        <v>2748.6</v>
      </c>
      <c r="Z16" s="32">
        <v>510</v>
      </c>
      <c r="AA16" s="6">
        <v>113</v>
      </c>
      <c r="AB16" s="6">
        <f t="shared" si="21"/>
        <v>22.15686274509804</v>
      </c>
      <c r="AC16" s="5">
        <f t="shared" si="22"/>
        <v>4.11118387542749</v>
      </c>
      <c r="AD16" s="32">
        <v>1744.8</v>
      </c>
      <c r="AE16" s="32">
        <v>200</v>
      </c>
      <c r="AF16" s="6">
        <v>81.6</v>
      </c>
      <c r="AG16" s="6">
        <f t="shared" si="23"/>
        <v>40.8</v>
      </c>
      <c r="AH16" s="5">
        <f t="shared" si="24"/>
        <v>4.6767537826685</v>
      </c>
      <c r="AI16" s="32">
        <v>128</v>
      </c>
      <c r="AJ16" s="32">
        <v>27</v>
      </c>
      <c r="AK16" s="6">
        <v>0</v>
      </c>
      <c r="AL16" s="6">
        <f t="shared" si="25"/>
        <v>0</v>
      </c>
      <c r="AM16" s="5">
        <f t="shared" si="26"/>
        <v>0</v>
      </c>
      <c r="AN16" s="7">
        <v>0</v>
      </c>
      <c r="AO16" s="7">
        <v>0</v>
      </c>
      <c r="AP16" s="6">
        <v>0</v>
      </c>
      <c r="AQ16" s="6" t="e">
        <f t="shared" si="27"/>
        <v>#DIV/0!</v>
      </c>
      <c r="AR16" s="5" t="e">
        <f t="shared" si="28"/>
        <v>#DIV/0!</v>
      </c>
      <c r="AS16" s="7">
        <v>0</v>
      </c>
      <c r="AT16" s="7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12372.2</v>
      </c>
      <c r="AZ16" s="5">
        <v>3093.05</v>
      </c>
      <c r="BA16" s="5">
        <v>1031</v>
      </c>
      <c r="BB16" s="8">
        <v>0</v>
      </c>
      <c r="BC16" s="8">
        <v>0</v>
      </c>
      <c r="BD16" s="8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6">
        <f t="shared" si="5"/>
        <v>2503.7999999999997</v>
      </c>
      <c r="BO16" s="6">
        <f t="shared" si="5"/>
        <v>626</v>
      </c>
      <c r="BP16" s="6">
        <f t="shared" si="6"/>
        <v>20</v>
      </c>
      <c r="BQ16" s="6">
        <f t="shared" si="29"/>
        <v>3.1948881789137378</v>
      </c>
      <c r="BR16" s="5">
        <f t="shared" si="30"/>
        <v>0.7987858455148175</v>
      </c>
      <c r="BS16" s="32">
        <v>2281.7999999999997</v>
      </c>
      <c r="BT16" s="32">
        <v>570.5</v>
      </c>
      <c r="BU16" s="6">
        <v>20</v>
      </c>
      <c r="BV16" s="6">
        <v>0</v>
      </c>
      <c r="BW16" s="6">
        <v>0</v>
      </c>
      <c r="BX16" s="6">
        <v>0</v>
      </c>
      <c r="BY16" s="6">
        <v>0</v>
      </c>
      <c r="BZ16" s="6">
        <v>0</v>
      </c>
      <c r="CA16" s="6">
        <v>0</v>
      </c>
      <c r="CB16" s="32">
        <v>222</v>
      </c>
      <c r="CC16" s="32">
        <v>55.5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32">
        <v>550</v>
      </c>
      <c r="CO16" s="32">
        <v>137.5</v>
      </c>
      <c r="CP16" s="5">
        <v>17.1</v>
      </c>
      <c r="CQ16" s="5">
        <v>480</v>
      </c>
      <c r="CR16" s="5">
        <v>120</v>
      </c>
      <c r="CS16" s="5">
        <v>17.1</v>
      </c>
      <c r="CT16" s="32">
        <v>226</v>
      </c>
      <c r="CU16" s="32">
        <v>226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6">
        <f t="shared" si="7"/>
        <v>20300</v>
      </c>
      <c r="DH16" s="6">
        <f t="shared" si="7"/>
        <v>4827.55</v>
      </c>
      <c r="DI16" s="6">
        <f t="shared" si="8"/>
        <v>1262.876</v>
      </c>
      <c r="DJ16" s="5">
        <v>0</v>
      </c>
      <c r="DK16" s="5">
        <v>0</v>
      </c>
      <c r="DL16" s="5">
        <v>0</v>
      </c>
      <c r="DM16" s="5">
        <v>12394.5</v>
      </c>
      <c r="DN16" s="5">
        <v>12394.5</v>
      </c>
      <c r="DO16" s="5">
        <v>0</v>
      </c>
      <c r="DP16" s="5">
        <v>0</v>
      </c>
      <c r="DQ16" s="5">
        <v>0</v>
      </c>
      <c r="DR16" s="5">
        <v>0</v>
      </c>
      <c r="DS16" s="5">
        <v>0</v>
      </c>
      <c r="DT16" s="5">
        <v>0</v>
      </c>
      <c r="DU16" s="5">
        <v>0</v>
      </c>
      <c r="DV16" s="5">
        <v>0</v>
      </c>
      <c r="DW16" s="5">
        <v>0</v>
      </c>
      <c r="DX16" s="5">
        <v>0</v>
      </c>
      <c r="DY16" s="5">
        <v>0</v>
      </c>
      <c r="DZ16" s="5">
        <v>0</v>
      </c>
      <c r="EA16" s="5">
        <v>0</v>
      </c>
      <c r="EB16" s="5">
        <v>0</v>
      </c>
      <c r="EC16" s="6">
        <f t="shared" si="9"/>
        <v>12394.5</v>
      </c>
      <c r="ED16" s="6">
        <f t="shared" si="31"/>
        <v>12394.5</v>
      </c>
      <c r="EE16" s="6">
        <f t="shared" si="10"/>
        <v>0</v>
      </c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9" customFormat="1" ht="20.25" customHeight="1">
      <c r="A17" s="16">
        <v>8</v>
      </c>
      <c r="B17" s="34" t="s">
        <v>63</v>
      </c>
      <c r="C17" s="5">
        <v>621836.4679</v>
      </c>
      <c r="D17" s="33">
        <v>487506.5765</v>
      </c>
      <c r="E17" s="20">
        <f t="shared" si="11"/>
        <v>5237150.350000001</v>
      </c>
      <c r="F17" s="28">
        <f t="shared" si="12"/>
        <v>1714838.5000000002</v>
      </c>
      <c r="G17" s="6">
        <f t="shared" si="0"/>
        <v>345191.0974</v>
      </c>
      <c r="H17" s="6">
        <f t="shared" si="13"/>
        <v>20.129656372888757</v>
      </c>
      <c r="I17" s="6">
        <f t="shared" si="14"/>
        <v>6.591200831192483</v>
      </c>
      <c r="J17" s="6">
        <f t="shared" si="1"/>
        <v>1732882.05</v>
      </c>
      <c r="K17" s="6">
        <f t="shared" si="1"/>
        <v>395074.6</v>
      </c>
      <c r="L17" s="6">
        <f t="shared" si="2"/>
        <v>102836.86140000001</v>
      </c>
      <c r="M17" s="6">
        <f t="shared" si="15"/>
        <v>26.02973246065427</v>
      </c>
      <c r="N17" s="6">
        <f t="shared" si="16"/>
        <v>5.934440915929621</v>
      </c>
      <c r="O17" s="6">
        <f t="shared" si="3"/>
        <v>806150.1599999999</v>
      </c>
      <c r="P17" s="6">
        <f t="shared" si="3"/>
        <v>183802.2</v>
      </c>
      <c r="Q17" s="6">
        <f t="shared" si="4"/>
        <v>63057.1043</v>
      </c>
      <c r="R17" s="6">
        <f t="shared" si="17"/>
        <v>34.307045454298155</v>
      </c>
      <c r="S17" s="5">
        <f t="shared" si="18"/>
        <v>7.822004811113603</v>
      </c>
      <c r="T17" s="32">
        <v>97785.95999999999</v>
      </c>
      <c r="U17" s="32">
        <v>22295.2</v>
      </c>
      <c r="V17" s="6">
        <v>9092.3183</v>
      </c>
      <c r="W17" s="6">
        <f t="shared" si="19"/>
        <v>40.78150588467473</v>
      </c>
      <c r="X17" s="5">
        <f t="shared" si="20"/>
        <v>9.298183808800365</v>
      </c>
      <c r="Y17" s="32">
        <v>49710.9</v>
      </c>
      <c r="Z17" s="32">
        <v>11311.6</v>
      </c>
      <c r="AA17" s="6">
        <v>2980.1836</v>
      </c>
      <c r="AB17" s="6">
        <f t="shared" si="21"/>
        <v>26.346260475971565</v>
      </c>
      <c r="AC17" s="5">
        <f t="shared" si="22"/>
        <v>5.995030466155309</v>
      </c>
      <c r="AD17" s="32">
        <v>708364.2</v>
      </c>
      <c r="AE17" s="32">
        <v>161507</v>
      </c>
      <c r="AF17" s="6">
        <v>53964.786</v>
      </c>
      <c r="AG17" s="6">
        <f t="shared" si="23"/>
        <v>33.4132799197558</v>
      </c>
      <c r="AH17" s="5">
        <f t="shared" si="24"/>
        <v>7.618226048126092</v>
      </c>
      <c r="AI17" s="32">
        <v>95421.8</v>
      </c>
      <c r="AJ17" s="32">
        <v>21756.2</v>
      </c>
      <c r="AK17" s="6">
        <v>6918.0325</v>
      </c>
      <c r="AL17" s="6">
        <f t="shared" si="25"/>
        <v>31.797981724749725</v>
      </c>
      <c r="AM17" s="5">
        <f t="shared" si="26"/>
        <v>7.2499496970293995</v>
      </c>
      <c r="AN17" s="7">
        <v>37800</v>
      </c>
      <c r="AO17" s="7">
        <v>8618.4</v>
      </c>
      <c r="AP17" s="6">
        <v>1571.6</v>
      </c>
      <c r="AQ17" s="6">
        <f t="shared" si="27"/>
        <v>18.235403323122622</v>
      </c>
      <c r="AR17" s="5">
        <f t="shared" si="28"/>
        <v>4.157671957671957</v>
      </c>
      <c r="AS17" s="7">
        <v>0</v>
      </c>
      <c r="AT17" s="7">
        <v>0</v>
      </c>
      <c r="AU17" s="5">
        <v>0</v>
      </c>
      <c r="AV17" s="5">
        <v>0</v>
      </c>
      <c r="AW17" s="5">
        <v>0</v>
      </c>
      <c r="AX17" s="5">
        <v>0</v>
      </c>
      <c r="AY17" s="5">
        <v>2834763.6</v>
      </c>
      <c r="AZ17" s="5">
        <v>708690.9</v>
      </c>
      <c r="BA17" s="5">
        <v>236230.3</v>
      </c>
      <c r="BB17" s="8">
        <v>0</v>
      </c>
      <c r="BC17" s="8">
        <v>0</v>
      </c>
      <c r="BD17" s="8">
        <v>0</v>
      </c>
      <c r="BE17" s="5">
        <v>30</v>
      </c>
      <c r="BF17" s="5">
        <v>30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6">
        <f t="shared" si="5"/>
        <v>157945.05</v>
      </c>
      <c r="BO17" s="6">
        <f t="shared" si="5"/>
        <v>36011.5</v>
      </c>
      <c r="BP17" s="6">
        <f t="shared" si="6"/>
        <v>5565.9169999999995</v>
      </c>
      <c r="BQ17" s="6">
        <f t="shared" si="29"/>
        <v>15.455943240353776</v>
      </c>
      <c r="BR17" s="5">
        <f t="shared" si="30"/>
        <v>3.523957857495376</v>
      </c>
      <c r="BS17" s="32">
        <v>116430.35</v>
      </c>
      <c r="BT17" s="32">
        <v>26546.1</v>
      </c>
      <c r="BU17" s="6">
        <v>3053.167</v>
      </c>
      <c r="BV17" s="6">
        <v>0</v>
      </c>
      <c r="BW17" s="6">
        <v>0</v>
      </c>
      <c r="BX17" s="6">
        <v>0</v>
      </c>
      <c r="BY17" s="6">
        <v>0</v>
      </c>
      <c r="BZ17" s="6">
        <v>0</v>
      </c>
      <c r="CA17" s="6">
        <v>0</v>
      </c>
      <c r="CB17" s="32">
        <v>41514.7</v>
      </c>
      <c r="CC17" s="32">
        <v>9465.4</v>
      </c>
      <c r="CD17" s="5">
        <v>2512.75</v>
      </c>
      <c r="CE17" s="5">
        <v>0</v>
      </c>
      <c r="CF17" s="5">
        <v>0</v>
      </c>
      <c r="CG17" s="5">
        <v>0</v>
      </c>
      <c r="CH17" s="5">
        <v>77909</v>
      </c>
      <c r="CI17" s="5">
        <v>19477.3</v>
      </c>
      <c r="CJ17" s="5">
        <v>0</v>
      </c>
      <c r="CK17" s="33">
        <v>4750</v>
      </c>
      <c r="CL17" s="33">
        <v>1083</v>
      </c>
      <c r="CM17" s="5">
        <v>0</v>
      </c>
      <c r="CN17" s="32">
        <v>532529.15</v>
      </c>
      <c r="CO17" s="32">
        <v>121416.6</v>
      </c>
      <c r="CP17" s="5">
        <v>18818.691</v>
      </c>
      <c r="CQ17" s="5">
        <v>227851.75</v>
      </c>
      <c r="CR17" s="5">
        <v>51950.2</v>
      </c>
      <c r="CS17" s="5">
        <v>8342.456</v>
      </c>
      <c r="CT17" s="32">
        <v>33999.99</v>
      </c>
      <c r="CU17" s="32">
        <v>7752</v>
      </c>
      <c r="CV17" s="5">
        <v>2652.433</v>
      </c>
      <c r="CW17" s="5">
        <v>8075</v>
      </c>
      <c r="CX17" s="5">
        <v>1841.1</v>
      </c>
      <c r="CY17" s="5">
        <v>1190</v>
      </c>
      <c r="CZ17" s="5">
        <v>0</v>
      </c>
      <c r="DA17" s="5">
        <v>0</v>
      </c>
      <c r="DB17" s="5">
        <v>0</v>
      </c>
      <c r="DC17" s="5">
        <v>6500</v>
      </c>
      <c r="DD17" s="5">
        <v>1482</v>
      </c>
      <c r="DE17" s="5">
        <v>82.9</v>
      </c>
      <c r="DF17" s="5">
        <v>0</v>
      </c>
      <c r="DG17" s="6">
        <f t="shared" si="7"/>
        <v>4645584.65</v>
      </c>
      <c r="DH17" s="6">
        <f t="shared" si="7"/>
        <v>1123272.8000000003</v>
      </c>
      <c r="DI17" s="6">
        <f t="shared" si="8"/>
        <v>339067.16140000004</v>
      </c>
      <c r="DJ17" s="5">
        <v>0</v>
      </c>
      <c r="DK17" s="5">
        <v>0</v>
      </c>
      <c r="DL17" s="5">
        <v>6123.936</v>
      </c>
      <c r="DM17" s="5">
        <v>591565.7</v>
      </c>
      <c r="DN17" s="5">
        <v>591565.7</v>
      </c>
      <c r="DO17" s="5">
        <v>0</v>
      </c>
      <c r="DP17" s="5">
        <v>0</v>
      </c>
      <c r="DQ17" s="5">
        <v>0</v>
      </c>
      <c r="DR17" s="5">
        <v>0</v>
      </c>
      <c r="DS17" s="5">
        <v>0</v>
      </c>
      <c r="DT17" s="5">
        <v>0</v>
      </c>
      <c r="DU17" s="5">
        <v>0</v>
      </c>
      <c r="DV17" s="5">
        <v>0</v>
      </c>
      <c r="DW17" s="5">
        <v>0</v>
      </c>
      <c r="DX17" s="5">
        <v>0</v>
      </c>
      <c r="DY17" s="5">
        <v>710850.5</v>
      </c>
      <c r="DZ17" s="5">
        <v>0</v>
      </c>
      <c r="EA17" s="5">
        <v>0</v>
      </c>
      <c r="EB17" s="5">
        <v>0</v>
      </c>
      <c r="EC17" s="6">
        <f t="shared" si="9"/>
        <v>1302416.2</v>
      </c>
      <c r="ED17" s="6">
        <f t="shared" si="31"/>
        <v>591565.7</v>
      </c>
      <c r="EE17" s="6">
        <f t="shared" si="10"/>
        <v>6123.936</v>
      </c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9" customFormat="1" ht="20.25" customHeight="1">
      <c r="A18" s="16">
        <v>9</v>
      </c>
      <c r="B18" s="34" t="s">
        <v>64</v>
      </c>
      <c r="C18" s="5">
        <v>39270.5012</v>
      </c>
      <c r="D18" s="33">
        <v>6718.1874</v>
      </c>
      <c r="E18" s="20">
        <f t="shared" si="11"/>
        <v>87810.20000000001</v>
      </c>
      <c r="F18" s="28">
        <f t="shared" si="12"/>
        <v>50713.2</v>
      </c>
      <c r="G18" s="6">
        <f t="shared" si="0"/>
        <v>3413.294</v>
      </c>
      <c r="H18" s="6">
        <f t="shared" si="13"/>
        <v>6.730582964593045</v>
      </c>
      <c r="I18" s="6">
        <f t="shared" si="14"/>
        <v>3.8871270080241245</v>
      </c>
      <c r="J18" s="6">
        <f t="shared" si="1"/>
        <v>11345.199999999999</v>
      </c>
      <c r="K18" s="6">
        <f t="shared" si="1"/>
        <v>2399.3</v>
      </c>
      <c r="L18" s="6">
        <f t="shared" si="2"/>
        <v>285.394</v>
      </c>
      <c r="M18" s="6">
        <f t="shared" si="15"/>
        <v>11.894886008419121</v>
      </c>
      <c r="N18" s="6">
        <f t="shared" si="16"/>
        <v>2.515548425765963</v>
      </c>
      <c r="O18" s="6">
        <f t="shared" si="3"/>
        <v>6748.5</v>
      </c>
      <c r="P18" s="6">
        <f t="shared" si="3"/>
        <v>1300.3</v>
      </c>
      <c r="Q18" s="6">
        <f t="shared" si="4"/>
        <v>250.734</v>
      </c>
      <c r="R18" s="6">
        <f t="shared" si="17"/>
        <v>19.282780896716144</v>
      </c>
      <c r="S18" s="5">
        <f t="shared" si="18"/>
        <v>3.7154034229828854</v>
      </c>
      <c r="T18" s="32">
        <v>46.7</v>
      </c>
      <c r="U18" s="32">
        <v>0.3</v>
      </c>
      <c r="V18" s="6">
        <v>0.31</v>
      </c>
      <c r="W18" s="6">
        <f t="shared" si="19"/>
        <v>103.33333333333334</v>
      </c>
      <c r="X18" s="5">
        <f t="shared" si="20"/>
        <v>0.6638115631691649</v>
      </c>
      <c r="Y18" s="32">
        <v>1664.3</v>
      </c>
      <c r="Z18" s="32">
        <v>350</v>
      </c>
      <c r="AA18" s="6">
        <v>0</v>
      </c>
      <c r="AB18" s="6">
        <f t="shared" si="21"/>
        <v>0</v>
      </c>
      <c r="AC18" s="5">
        <f t="shared" si="22"/>
        <v>0</v>
      </c>
      <c r="AD18" s="32">
        <v>6701.8</v>
      </c>
      <c r="AE18" s="32">
        <v>1300</v>
      </c>
      <c r="AF18" s="6">
        <v>250.424</v>
      </c>
      <c r="AG18" s="6">
        <f t="shared" si="23"/>
        <v>19.263384615384616</v>
      </c>
      <c r="AH18" s="5">
        <f t="shared" si="24"/>
        <v>3.7366677609000565</v>
      </c>
      <c r="AI18" s="32">
        <v>48</v>
      </c>
      <c r="AJ18" s="32">
        <v>12</v>
      </c>
      <c r="AK18" s="6">
        <v>0</v>
      </c>
      <c r="AL18" s="6">
        <f t="shared" si="25"/>
        <v>0</v>
      </c>
      <c r="AM18" s="5">
        <f t="shared" si="26"/>
        <v>0</v>
      </c>
      <c r="AN18" s="7">
        <v>0</v>
      </c>
      <c r="AO18" s="7">
        <v>0</v>
      </c>
      <c r="AP18" s="6">
        <v>0</v>
      </c>
      <c r="AQ18" s="6" t="e">
        <f t="shared" si="27"/>
        <v>#DIV/0!</v>
      </c>
      <c r="AR18" s="5" t="e">
        <f t="shared" si="28"/>
        <v>#DIV/0!</v>
      </c>
      <c r="AS18" s="7">
        <v>0</v>
      </c>
      <c r="AT18" s="7">
        <v>0</v>
      </c>
      <c r="AU18" s="5">
        <v>0</v>
      </c>
      <c r="AV18" s="5">
        <v>0</v>
      </c>
      <c r="AW18" s="5">
        <v>0</v>
      </c>
      <c r="AX18" s="5">
        <v>0</v>
      </c>
      <c r="AY18" s="5">
        <v>37534.8</v>
      </c>
      <c r="AZ18" s="5">
        <v>9383.7</v>
      </c>
      <c r="BA18" s="5">
        <v>3127.9</v>
      </c>
      <c r="BB18" s="8">
        <v>0</v>
      </c>
      <c r="BC18" s="8">
        <v>0</v>
      </c>
      <c r="BD18" s="8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6">
        <f t="shared" si="5"/>
        <v>548.4</v>
      </c>
      <c r="BO18" s="6">
        <f t="shared" si="5"/>
        <v>137</v>
      </c>
      <c r="BP18" s="6">
        <f t="shared" si="6"/>
        <v>0</v>
      </c>
      <c r="BQ18" s="6">
        <f t="shared" si="29"/>
        <v>0</v>
      </c>
      <c r="BR18" s="5">
        <f t="shared" si="30"/>
        <v>0</v>
      </c>
      <c r="BS18" s="32">
        <v>548.4</v>
      </c>
      <c r="BT18" s="32">
        <v>137</v>
      </c>
      <c r="BU18" s="6">
        <v>0</v>
      </c>
      <c r="BV18" s="6">
        <v>0</v>
      </c>
      <c r="BW18" s="6">
        <v>0</v>
      </c>
      <c r="BX18" s="6">
        <v>0</v>
      </c>
      <c r="BY18" s="6">
        <v>0</v>
      </c>
      <c r="BZ18" s="6">
        <v>0</v>
      </c>
      <c r="CA18" s="6">
        <v>0</v>
      </c>
      <c r="CB18" s="6">
        <v>0</v>
      </c>
      <c r="CC18" s="6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32">
        <v>2336</v>
      </c>
      <c r="CO18" s="32">
        <v>600</v>
      </c>
      <c r="CP18" s="5">
        <v>34.66</v>
      </c>
      <c r="CQ18" s="5">
        <v>1836</v>
      </c>
      <c r="CR18" s="5">
        <v>350</v>
      </c>
      <c r="CS18" s="5">
        <v>34.66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6">
        <f t="shared" si="7"/>
        <v>48880.00000000001</v>
      </c>
      <c r="DH18" s="6">
        <f t="shared" si="7"/>
        <v>11783</v>
      </c>
      <c r="DI18" s="6">
        <f t="shared" si="8"/>
        <v>3413.294</v>
      </c>
      <c r="DJ18" s="5">
        <v>0</v>
      </c>
      <c r="DK18" s="5">
        <v>0</v>
      </c>
      <c r="DL18" s="5">
        <v>0</v>
      </c>
      <c r="DM18" s="5">
        <v>38930.2</v>
      </c>
      <c r="DN18" s="5">
        <v>38930.2</v>
      </c>
      <c r="DO18" s="5">
        <v>0</v>
      </c>
      <c r="DP18" s="5">
        <v>0</v>
      </c>
      <c r="DQ18" s="5">
        <v>0</v>
      </c>
      <c r="DR18" s="5">
        <v>0</v>
      </c>
      <c r="DS18" s="5">
        <v>0</v>
      </c>
      <c r="DT18" s="5">
        <v>0</v>
      </c>
      <c r="DU18" s="5">
        <v>0</v>
      </c>
      <c r="DV18" s="5">
        <v>0</v>
      </c>
      <c r="DW18" s="5">
        <v>0</v>
      </c>
      <c r="DX18" s="5">
        <v>0</v>
      </c>
      <c r="DY18" s="5">
        <v>0</v>
      </c>
      <c r="DZ18" s="5">
        <v>0</v>
      </c>
      <c r="EA18" s="5">
        <v>0</v>
      </c>
      <c r="EB18" s="5">
        <v>0</v>
      </c>
      <c r="EC18" s="6">
        <f t="shared" si="9"/>
        <v>38930.2</v>
      </c>
      <c r="ED18" s="6">
        <f t="shared" si="31"/>
        <v>38930.2</v>
      </c>
      <c r="EE18" s="6">
        <f t="shared" si="10"/>
        <v>0</v>
      </c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9" customFormat="1" ht="20.25" customHeight="1">
      <c r="A19" s="16">
        <v>10</v>
      </c>
      <c r="B19" s="34" t="s">
        <v>65</v>
      </c>
      <c r="C19" s="5">
        <v>133079.0011</v>
      </c>
      <c r="D19" s="33">
        <v>52301.1377</v>
      </c>
      <c r="E19" s="20">
        <f t="shared" si="11"/>
        <v>725718.7999999999</v>
      </c>
      <c r="F19" s="28">
        <f t="shared" si="12"/>
        <v>263637.025</v>
      </c>
      <c r="G19" s="6">
        <f t="shared" si="0"/>
        <v>33674.9475</v>
      </c>
      <c r="H19" s="6">
        <f t="shared" si="13"/>
        <v>12.7732239051021</v>
      </c>
      <c r="I19" s="6">
        <f t="shared" si="14"/>
        <v>4.640219806900415</v>
      </c>
      <c r="J19" s="6">
        <f t="shared" si="1"/>
        <v>266610.69999999995</v>
      </c>
      <c r="K19" s="6">
        <f t="shared" si="1"/>
        <v>66477</v>
      </c>
      <c r="L19" s="6">
        <f t="shared" si="2"/>
        <v>4569.6475</v>
      </c>
      <c r="M19" s="6">
        <f t="shared" si="15"/>
        <v>6.874027859259593</v>
      </c>
      <c r="N19" s="6">
        <f t="shared" si="16"/>
        <v>1.7139775335348508</v>
      </c>
      <c r="O19" s="6">
        <f t="shared" si="3"/>
        <v>111650.79999999999</v>
      </c>
      <c r="P19" s="6">
        <f t="shared" si="3"/>
        <v>27740</v>
      </c>
      <c r="Q19" s="6">
        <f t="shared" si="4"/>
        <v>2637.056</v>
      </c>
      <c r="R19" s="6">
        <f t="shared" si="17"/>
        <v>9.506330209084354</v>
      </c>
      <c r="S19" s="5">
        <f t="shared" si="18"/>
        <v>2.3618782847950937</v>
      </c>
      <c r="T19" s="32">
        <v>6509.5</v>
      </c>
      <c r="U19" s="32">
        <v>1627</v>
      </c>
      <c r="V19" s="6">
        <v>280.417</v>
      </c>
      <c r="W19" s="6">
        <f t="shared" si="19"/>
        <v>17.235218192993237</v>
      </c>
      <c r="X19" s="5">
        <f t="shared" si="20"/>
        <v>4.307811659881711</v>
      </c>
      <c r="Y19" s="32">
        <v>118363.8</v>
      </c>
      <c r="Z19" s="32">
        <v>29590</v>
      </c>
      <c r="AA19" s="6">
        <v>819.8415</v>
      </c>
      <c r="AB19" s="6">
        <f t="shared" si="21"/>
        <v>2.7706708347414666</v>
      </c>
      <c r="AC19" s="5">
        <f t="shared" si="22"/>
        <v>0.6926454709970447</v>
      </c>
      <c r="AD19" s="32">
        <v>105141.29999999999</v>
      </c>
      <c r="AE19" s="32">
        <v>26113</v>
      </c>
      <c r="AF19" s="6">
        <v>2356.639</v>
      </c>
      <c r="AG19" s="6">
        <f t="shared" si="23"/>
        <v>9.024773101520315</v>
      </c>
      <c r="AH19" s="5">
        <f t="shared" si="24"/>
        <v>2.2414018088039622</v>
      </c>
      <c r="AI19" s="32">
        <v>1722</v>
      </c>
      <c r="AJ19" s="32">
        <v>430</v>
      </c>
      <c r="AK19" s="6">
        <v>255.1</v>
      </c>
      <c r="AL19" s="6">
        <f t="shared" si="25"/>
        <v>59.325581395348834</v>
      </c>
      <c r="AM19" s="5">
        <f t="shared" si="26"/>
        <v>14.81416957026713</v>
      </c>
      <c r="AN19" s="7">
        <v>0</v>
      </c>
      <c r="AO19" s="7">
        <v>0</v>
      </c>
      <c r="AP19" s="6">
        <v>0</v>
      </c>
      <c r="AQ19" s="6" t="e">
        <f t="shared" si="27"/>
        <v>#DIV/0!</v>
      </c>
      <c r="AR19" s="5" t="e">
        <f t="shared" si="28"/>
        <v>#DIV/0!</v>
      </c>
      <c r="AS19" s="7">
        <v>0</v>
      </c>
      <c r="AT19" s="7">
        <v>0</v>
      </c>
      <c r="AU19" s="5">
        <v>0</v>
      </c>
      <c r="AV19" s="5">
        <v>0</v>
      </c>
      <c r="AW19" s="5">
        <v>0</v>
      </c>
      <c r="AX19" s="5">
        <v>0</v>
      </c>
      <c r="AY19" s="5">
        <v>349264.1</v>
      </c>
      <c r="AZ19" s="5">
        <v>87316.025</v>
      </c>
      <c r="BA19" s="5">
        <v>29105.3</v>
      </c>
      <c r="BB19" s="8">
        <v>0</v>
      </c>
      <c r="BC19" s="8">
        <v>0</v>
      </c>
      <c r="BD19" s="8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6">
        <f t="shared" si="5"/>
        <v>21999.6</v>
      </c>
      <c r="BO19" s="6">
        <f t="shared" si="5"/>
        <v>5499</v>
      </c>
      <c r="BP19" s="6">
        <f t="shared" si="6"/>
        <v>697.65</v>
      </c>
      <c r="BQ19" s="6">
        <f t="shared" si="29"/>
        <v>12.686852154937261</v>
      </c>
      <c r="BR19" s="5">
        <f t="shared" si="30"/>
        <v>3.1711940217094856</v>
      </c>
      <c r="BS19" s="32">
        <v>19234.1</v>
      </c>
      <c r="BT19" s="32">
        <v>4808</v>
      </c>
      <c r="BU19" s="6">
        <v>697.65</v>
      </c>
      <c r="BV19" s="6"/>
      <c r="BW19" s="6">
        <v>0</v>
      </c>
      <c r="BX19" s="6">
        <v>0</v>
      </c>
      <c r="BY19" s="6">
        <v>0</v>
      </c>
      <c r="BZ19" s="6">
        <v>0</v>
      </c>
      <c r="CA19" s="6">
        <v>0</v>
      </c>
      <c r="CB19" s="32">
        <v>2765.5</v>
      </c>
      <c r="CC19" s="32">
        <v>691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32">
        <v>12874.5</v>
      </c>
      <c r="CO19" s="32">
        <v>3218</v>
      </c>
      <c r="CP19" s="5">
        <v>136.5</v>
      </c>
      <c r="CQ19" s="5">
        <v>9930</v>
      </c>
      <c r="CR19" s="5">
        <v>2482</v>
      </c>
      <c r="CS19" s="5">
        <v>106.5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23.5</v>
      </c>
      <c r="DF19" s="5">
        <v>0</v>
      </c>
      <c r="DG19" s="6">
        <f t="shared" si="7"/>
        <v>615874.7999999999</v>
      </c>
      <c r="DH19" s="6">
        <f t="shared" si="7"/>
        <v>153793.025</v>
      </c>
      <c r="DI19" s="6">
        <f t="shared" si="8"/>
        <v>33674.9475</v>
      </c>
      <c r="DJ19" s="5">
        <v>0</v>
      </c>
      <c r="DK19" s="5">
        <v>0</v>
      </c>
      <c r="DL19" s="5">
        <v>0</v>
      </c>
      <c r="DM19" s="5">
        <v>109844</v>
      </c>
      <c r="DN19" s="5">
        <v>109844</v>
      </c>
      <c r="DO19" s="5">
        <v>0</v>
      </c>
      <c r="DP19" s="5">
        <v>0</v>
      </c>
      <c r="DQ19" s="5">
        <v>0</v>
      </c>
      <c r="DR19" s="5">
        <v>0</v>
      </c>
      <c r="DS19" s="5">
        <v>0</v>
      </c>
      <c r="DT19" s="5">
        <v>0</v>
      </c>
      <c r="DU19" s="5">
        <v>0</v>
      </c>
      <c r="DV19" s="5">
        <v>0</v>
      </c>
      <c r="DW19" s="5">
        <v>0</v>
      </c>
      <c r="DX19" s="5">
        <v>0</v>
      </c>
      <c r="DY19" s="5">
        <v>0</v>
      </c>
      <c r="DZ19" s="5">
        <v>0</v>
      </c>
      <c r="EA19" s="5">
        <v>0</v>
      </c>
      <c r="EB19" s="5">
        <v>0</v>
      </c>
      <c r="EC19" s="6">
        <f t="shared" si="9"/>
        <v>109844</v>
      </c>
      <c r="ED19" s="6">
        <f t="shared" si="31"/>
        <v>109844</v>
      </c>
      <c r="EE19" s="6">
        <f t="shared" si="10"/>
        <v>0</v>
      </c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9" customFormat="1" ht="20.25" customHeight="1">
      <c r="A20" s="16">
        <v>11</v>
      </c>
      <c r="B20" s="34" t="s">
        <v>66</v>
      </c>
      <c r="C20" s="5">
        <v>7881.2161</v>
      </c>
      <c r="D20" s="33">
        <v>1661.6768</v>
      </c>
      <c r="E20" s="20">
        <f t="shared" si="11"/>
        <v>42790.700000000004</v>
      </c>
      <c r="F20" s="28">
        <f t="shared" si="12"/>
        <v>8860.925000000001</v>
      </c>
      <c r="G20" s="6">
        <f t="shared" si="0"/>
        <v>3266.3590000000004</v>
      </c>
      <c r="H20" s="6">
        <f t="shared" si="13"/>
        <v>36.862505889622135</v>
      </c>
      <c r="I20" s="6">
        <f t="shared" si="14"/>
        <v>7.633338552535948</v>
      </c>
      <c r="J20" s="6">
        <f t="shared" si="1"/>
        <v>13999.399999999998</v>
      </c>
      <c r="K20" s="6">
        <f t="shared" si="1"/>
        <v>1663.1</v>
      </c>
      <c r="L20" s="6">
        <f t="shared" si="2"/>
        <v>867.059</v>
      </c>
      <c r="M20" s="6">
        <f t="shared" si="15"/>
        <v>52.13510913354579</v>
      </c>
      <c r="N20" s="6">
        <f t="shared" si="16"/>
        <v>6.193544009028959</v>
      </c>
      <c r="O20" s="6">
        <f t="shared" si="3"/>
        <v>4465.2</v>
      </c>
      <c r="P20" s="6">
        <f t="shared" si="3"/>
        <v>456.1</v>
      </c>
      <c r="Q20" s="6">
        <f t="shared" si="4"/>
        <v>504.359</v>
      </c>
      <c r="R20" s="6">
        <f t="shared" si="17"/>
        <v>110.58079368559525</v>
      </c>
      <c r="S20" s="5">
        <f t="shared" si="18"/>
        <v>11.295328316760727</v>
      </c>
      <c r="T20" s="32">
        <v>1.7</v>
      </c>
      <c r="U20" s="32">
        <v>0</v>
      </c>
      <c r="V20" s="6">
        <v>0.131</v>
      </c>
      <c r="W20" s="6" t="e">
        <f t="shared" si="19"/>
        <v>#DIV/0!</v>
      </c>
      <c r="X20" s="5">
        <f t="shared" si="20"/>
        <v>7.705882352941177</v>
      </c>
      <c r="Y20" s="32">
        <v>5725.4</v>
      </c>
      <c r="Z20" s="32">
        <v>725</v>
      </c>
      <c r="AA20" s="6">
        <v>77.4</v>
      </c>
      <c r="AB20" s="6">
        <f t="shared" si="21"/>
        <v>10.675862068965518</v>
      </c>
      <c r="AC20" s="5">
        <f t="shared" si="22"/>
        <v>1.3518706116603207</v>
      </c>
      <c r="AD20" s="32">
        <v>4463.5</v>
      </c>
      <c r="AE20" s="32">
        <v>456.1</v>
      </c>
      <c r="AF20" s="6">
        <v>504.228</v>
      </c>
      <c r="AG20" s="6">
        <f t="shared" si="23"/>
        <v>110.55207191405394</v>
      </c>
      <c r="AH20" s="5">
        <f t="shared" si="24"/>
        <v>11.296695418393638</v>
      </c>
      <c r="AI20" s="32">
        <v>99</v>
      </c>
      <c r="AJ20" s="32">
        <v>20</v>
      </c>
      <c r="AK20" s="6">
        <v>12</v>
      </c>
      <c r="AL20" s="6">
        <f t="shared" si="25"/>
        <v>60</v>
      </c>
      <c r="AM20" s="5">
        <f t="shared" si="26"/>
        <v>12.121212121212121</v>
      </c>
      <c r="AN20" s="7">
        <v>0</v>
      </c>
      <c r="AO20" s="7">
        <v>0</v>
      </c>
      <c r="AP20" s="6">
        <v>0</v>
      </c>
      <c r="AQ20" s="6" t="e">
        <f t="shared" si="27"/>
        <v>#DIV/0!</v>
      </c>
      <c r="AR20" s="5" t="e">
        <f t="shared" si="28"/>
        <v>#DIV/0!</v>
      </c>
      <c r="AS20" s="7">
        <v>0</v>
      </c>
      <c r="AT20" s="7">
        <v>0</v>
      </c>
      <c r="AU20" s="5">
        <v>0</v>
      </c>
      <c r="AV20" s="5">
        <v>0</v>
      </c>
      <c r="AW20" s="5">
        <v>0</v>
      </c>
      <c r="AX20" s="5">
        <v>0</v>
      </c>
      <c r="AY20" s="5">
        <v>28791.300000000003</v>
      </c>
      <c r="AZ20" s="5">
        <v>7197.825000000001</v>
      </c>
      <c r="BA20" s="5">
        <v>2399.3</v>
      </c>
      <c r="BB20" s="8">
        <v>0</v>
      </c>
      <c r="BC20" s="8">
        <v>0</v>
      </c>
      <c r="BD20" s="8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6">
        <f t="shared" si="5"/>
        <v>1909.8</v>
      </c>
      <c r="BO20" s="6">
        <f t="shared" si="5"/>
        <v>362</v>
      </c>
      <c r="BP20" s="6">
        <f t="shared" si="6"/>
        <v>215.4</v>
      </c>
      <c r="BQ20" s="6">
        <f t="shared" si="29"/>
        <v>59.50276243093923</v>
      </c>
      <c r="BR20" s="5">
        <f t="shared" si="30"/>
        <v>11.27866792334276</v>
      </c>
      <c r="BS20" s="32">
        <v>1829.8</v>
      </c>
      <c r="BT20" s="32">
        <v>352</v>
      </c>
      <c r="BU20" s="6">
        <v>175.4</v>
      </c>
      <c r="BV20" s="6">
        <v>0</v>
      </c>
      <c r="BW20" s="6">
        <v>0</v>
      </c>
      <c r="BX20" s="6">
        <v>0</v>
      </c>
      <c r="BY20" s="6">
        <v>0</v>
      </c>
      <c r="BZ20" s="6">
        <v>0</v>
      </c>
      <c r="CA20" s="6">
        <v>0</v>
      </c>
      <c r="CB20" s="32">
        <v>80</v>
      </c>
      <c r="CC20" s="32">
        <v>10</v>
      </c>
      <c r="CD20" s="5">
        <v>40</v>
      </c>
      <c r="CE20" s="5">
        <v>0</v>
      </c>
      <c r="CF20" s="5">
        <v>0</v>
      </c>
      <c r="CG20" s="5">
        <v>0</v>
      </c>
      <c r="CH20" s="5">
        <v>0</v>
      </c>
      <c r="CI20" s="5">
        <v>0</v>
      </c>
      <c r="CJ20" s="5">
        <v>0</v>
      </c>
      <c r="CK20" s="5">
        <v>0</v>
      </c>
      <c r="CL20" s="5">
        <v>0</v>
      </c>
      <c r="CM20" s="5">
        <v>0</v>
      </c>
      <c r="CN20" s="32">
        <v>1800</v>
      </c>
      <c r="CO20" s="32">
        <v>100</v>
      </c>
      <c r="CP20" s="5">
        <v>57.9</v>
      </c>
      <c r="CQ20" s="5">
        <v>600</v>
      </c>
      <c r="CR20" s="5">
        <v>100</v>
      </c>
      <c r="CS20" s="5">
        <v>57.9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6">
        <f t="shared" si="7"/>
        <v>42790.700000000004</v>
      </c>
      <c r="DH20" s="6">
        <f t="shared" si="7"/>
        <v>8860.925000000001</v>
      </c>
      <c r="DI20" s="6">
        <f t="shared" si="8"/>
        <v>3266.3590000000004</v>
      </c>
      <c r="DJ20" s="5">
        <v>0</v>
      </c>
      <c r="DK20" s="5">
        <v>0</v>
      </c>
      <c r="DL20" s="5">
        <v>0</v>
      </c>
      <c r="DM20" s="5">
        <v>0</v>
      </c>
      <c r="DN20" s="5">
        <v>0</v>
      </c>
      <c r="DO20" s="5">
        <v>0</v>
      </c>
      <c r="DP20" s="5">
        <v>0</v>
      </c>
      <c r="DQ20" s="5">
        <v>0</v>
      </c>
      <c r="DR20" s="5">
        <v>0</v>
      </c>
      <c r="DS20" s="5">
        <v>0</v>
      </c>
      <c r="DT20" s="5">
        <v>0</v>
      </c>
      <c r="DU20" s="5">
        <v>0</v>
      </c>
      <c r="DV20" s="5">
        <v>0</v>
      </c>
      <c r="DW20" s="5">
        <v>0</v>
      </c>
      <c r="DX20" s="5">
        <v>0</v>
      </c>
      <c r="DY20" s="5">
        <v>0</v>
      </c>
      <c r="DZ20" s="5">
        <v>0</v>
      </c>
      <c r="EA20" s="5">
        <v>0</v>
      </c>
      <c r="EB20" s="5">
        <v>0</v>
      </c>
      <c r="EC20" s="6">
        <f t="shared" si="9"/>
        <v>0</v>
      </c>
      <c r="ED20" s="6">
        <f t="shared" si="31"/>
        <v>0</v>
      </c>
      <c r="EE20" s="6">
        <f t="shared" si="10"/>
        <v>0</v>
      </c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9" customFormat="1" ht="20.25" customHeight="1">
      <c r="A21" s="16">
        <v>12</v>
      </c>
      <c r="B21" s="34" t="s">
        <v>67</v>
      </c>
      <c r="C21" s="5">
        <v>9096.487</v>
      </c>
      <c r="D21" s="33">
        <v>2787.8843</v>
      </c>
      <c r="E21" s="20">
        <f t="shared" si="11"/>
        <v>41195.3</v>
      </c>
      <c r="F21" s="28">
        <f t="shared" si="12"/>
        <v>16013.224999999999</v>
      </c>
      <c r="G21" s="6">
        <f t="shared" si="0"/>
        <v>2187.6820000000002</v>
      </c>
      <c r="H21" s="6">
        <f t="shared" si="13"/>
        <v>13.661720234368783</v>
      </c>
      <c r="I21" s="6">
        <f t="shared" si="14"/>
        <v>5.310513578005258</v>
      </c>
      <c r="J21" s="6">
        <f t="shared" si="1"/>
        <v>9053.1</v>
      </c>
      <c r="K21" s="6">
        <f t="shared" si="1"/>
        <v>1605</v>
      </c>
      <c r="L21" s="6">
        <f t="shared" si="2"/>
        <v>217.28199999999998</v>
      </c>
      <c r="M21" s="6">
        <f t="shared" si="15"/>
        <v>13.537819314641744</v>
      </c>
      <c r="N21" s="6">
        <f t="shared" si="16"/>
        <v>2.4000839491444914</v>
      </c>
      <c r="O21" s="6">
        <f t="shared" si="3"/>
        <v>4361.3</v>
      </c>
      <c r="P21" s="6">
        <f t="shared" si="3"/>
        <v>600</v>
      </c>
      <c r="Q21" s="6">
        <f t="shared" si="4"/>
        <v>136.78199999999998</v>
      </c>
      <c r="R21" s="6">
        <f t="shared" si="17"/>
        <v>22.796999999999997</v>
      </c>
      <c r="S21" s="5">
        <f t="shared" si="18"/>
        <v>3.13626670946736</v>
      </c>
      <c r="T21" s="32">
        <v>226.7</v>
      </c>
      <c r="U21" s="32">
        <v>0</v>
      </c>
      <c r="V21" s="6">
        <v>1.652</v>
      </c>
      <c r="W21" s="6" t="e">
        <f t="shared" si="19"/>
        <v>#DIV/0!</v>
      </c>
      <c r="X21" s="5">
        <f t="shared" si="20"/>
        <v>0.7287163652404058</v>
      </c>
      <c r="Y21" s="32">
        <v>2093.4</v>
      </c>
      <c r="Z21" s="32">
        <v>600</v>
      </c>
      <c r="AA21" s="6">
        <v>0.5</v>
      </c>
      <c r="AB21" s="6">
        <f t="shared" si="21"/>
        <v>0.08333333333333334</v>
      </c>
      <c r="AC21" s="5">
        <f t="shared" si="22"/>
        <v>0.023884589662749593</v>
      </c>
      <c r="AD21" s="32">
        <v>4134.6</v>
      </c>
      <c r="AE21" s="32">
        <v>600</v>
      </c>
      <c r="AF21" s="6">
        <v>135.13</v>
      </c>
      <c r="AG21" s="6">
        <f t="shared" si="23"/>
        <v>22.521666666666665</v>
      </c>
      <c r="AH21" s="5">
        <f t="shared" si="24"/>
        <v>3.268272626130701</v>
      </c>
      <c r="AI21" s="32">
        <v>546.4</v>
      </c>
      <c r="AJ21" s="32">
        <v>95</v>
      </c>
      <c r="AK21" s="6">
        <v>0</v>
      </c>
      <c r="AL21" s="6">
        <f t="shared" si="25"/>
        <v>0</v>
      </c>
      <c r="AM21" s="5">
        <f t="shared" si="26"/>
        <v>0</v>
      </c>
      <c r="AN21" s="7">
        <v>0</v>
      </c>
      <c r="AO21" s="7">
        <v>0</v>
      </c>
      <c r="AP21" s="6">
        <v>0</v>
      </c>
      <c r="AQ21" s="6" t="e">
        <f t="shared" si="27"/>
        <v>#DIV/0!</v>
      </c>
      <c r="AR21" s="5" t="e">
        <f t="shared" si="28"/>
        <v>#DIV/0!</v>
      </c>
      <c r="AS21" s="7">
        <v>0</v>
      </c>
      <c r="AT21" s="7">
        <v>0</v>
      </c>
      <c r="AU21" s="5">
        <v>0</v>
      </c>
      <c r="AV21" s="5">
        <v>0</v>
      </c>
      <c r="AW21" s="5">
        <v>0</v>
      </c>
      <c r="AX21" s="5">
        <v>0</v>
      </c>
      <c r="AY21" s="5">
        <v>23645.3</v>
      </c>
      <c r="AZ21" s="5">
        <v>5911.325</v>
      </c>
      <c r="BA21" s="5">
        <v>1970.4</v>
      </c>
      <c r="BB21" s="8">
        <v>0</v>
      </c>
      <c r="BC21" s="8">
        <v>0</v>
      </c>
      <c r="BD21" s="8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6">
        <f t="shared" si="5"/>
        <v>1502</v>
      </c>
      <c r="BO21" s="6">
        <f t="shared" si="5"/>
        <v>200</v>
      </c>
      <c r="BP21" s="6">
        <f t="shared" si="6"/>
        <v>80</v>
      </c>
      <c r="BQ21" s="6">
        <f t="shared" si="29"/>
        <v>40</v>
      </c>
      <c r="BR21" s="5">
        <f t="shared" si="30"/>
        <v>5.326231691078561</v>
      </c>
      <c r="BS21" s="32">
        <v>1502</v>
      </c>
      <c r="BT21" s="32">
        <v>200</v>
      </c>
      <c r="BU21" s="6">
        <v>0</v>
      </c>
      <c r="BV21" s="6">
        <v>0</v>
      </c>
      <c r="BW21" s="6">
        <v>0</v>
      </c>
      <c r="BX21" s="6">
        <v>80</v>
      </c>
      <c r="BY21" s="6">
        <v>0</v>
      </c>
      <c r="BZ21" s="6">
        <v>0</v>
      </c>
      <c r="CA21" s="6">
        <v>0</v>
      </c>
      <c r="CB21" s="6">
        <v>0</v>
      </c>
      <c r="CC21" s="6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32">
        <v>500</v>
      </c>
      <c r="CO21" s="32">
        <v>100</v>
      </c>
      <c r="CP21" s="5">
        <v>0</v>
      </c>
      <c r="CQ21" s="5">
        <v>500</v>
      </c>
      <c r="CR21" s="5">
        <v>100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50</v>
      </c>
      <c r="DD21" s="5">
        <v>10</v>
      </c>
      <c r="DE21" s="5">
        <v>0</v>
      </c>
      <c r="DF21" s="5">
        <v>0</v>
      </c>
      <c r="DG21" s="6">
        <f t="shared" si="7"/>
        <v>32698.4</v>
      </c>
      <c r="DH21" s="6">
        <f t="shared" si="7"/>
        <v>7516.325</v>
      </c>
      <c r="DI21" s="6">
        <f t="shared" si="8"/>
        <v>2187.6820000000002</v>
      </c>
      <c r="DJ21" s="5">
        <v>0</v>
      </c>
      <c r="DK21" s="5">
        <v>0</v>
      </c>
      <c r="DL21" s="5">
        <v>0</v>
      </c>
      <c r="DM21" s="5">
        <v>8496.9</v>
      </c>
      <c r="DN21" s="5">
        <v>8496.9</v>
      </c>
      <c r="DO21" s="5">
        <v>0</v>
      </c>
      <c r="DP21" s="5">
        <v>0</v>
      </c>
      <c r="DQ21" s="5">
        <v>0</v>
      </c>
      <c r="DR21" s="5">
        <v>0</v>
      </c>
      <c r="DS21" s="5">
        <v>0</v>
      </c>
      <c r="DT21" s="5">
        <v>0</v>
      </c>
      <c r="DU21" s="5">
        <v>0</v>
      </c>
      <c r="DV21" s="5">
        <v>0</v>
      </c>
      <c r="DW21" s="5">
        <v>0</v>
      </c>
      <c r="DX21" s="5">
        <v>0</v>
      </c>
      <c r="DY21" s="5">
        <v>0</v>
      </c>
      <c r="DZ21" s="5">
        <v>0</v>
      </c>
      <c r="EA21" s="5">
        <v>0</v>
      </c>
      <c r="EB21" s="5">
        <v>0</v>
      </c>
      <c r="EC21" s="6">
        <f t="shared" si="9"/>
        <v>8496.9</v>
      </c>
      <c r="ED21" s="6">
        <f t="shared" si="31"/>
        <v>8496.9</v>
      </c>
      <c r="EE21" s="6">
        <f t="shared" si="10"/>
        <v>0</v>
      </c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10" customFormat="1" ht="20.25" customHeight="1">
      <c r="A22" s="16">
        <v>13</v>
      </c>
      <c r="B22" s="34" t="s">
        <v>68</v>
      </c>
      <c r="C22" s="5">
        <v>0.4865</v>
      </c>
      <c r="D22" s="33">
        <v>1843.3863</v>
      </c>
      <c r="E22" s="20">
        <f t="shared" si="11"/>
        <v>62833.5</v>
      </c>
      <c r="F22" s="28">
        <f t="shared" si="12"/>
        <v>13214.2</v>
      </c>
      <c r="G22" s="6">
        <f t="shared" si="0"/>
        <v>5088.364</v>
      </c>
      <c r="H22" s="6">
        <f t="shared" si="13"/>
        <v>38.50678815213936</v>
      </c>
      <c r="I22" s="6">
        <f t="shared" si="14"/>
        <v>8.098170561881798</v>
      </c>
      <c r="J22" s="6">
        <f t="shared" si="1"/>
        <v>17754.7</v>
      </c>
      <c r="K22" s="6">
        <f t="shared" si="1"/>
        <v>1944.5</v>
      </c>
      <c r="L22" s="6">
        <f t="shared" si="2"/>
        <v>1331.764</v>
      </c>
      <c r="M22" s="6">
        <f t="shared" si="15"/>
        <v>68.4887631781949</v>
      </c>
      <c r="N22" s="6">
        <f t="shared" si="16"/>
        <v>7.500909618298253</v>
      </c>
      <c r="O22" s="6">
        <f t="shared" si="3"/>
        <v>10547.7</v>
      </c>
      <c r="P22" s="6">
        <f t="shared" si="3"/>
        <v>1010</v>
      </c>
      <c r="Q22" s="6">
        <f t="shared" si="4"/>
        <v>1122.154</v>
      </c>
      <c r="R22" s="6">
        <f t="shared" si="17"/>
        <v>111.10435643564355</v>
      </c>
      <c r="S22" s="5">
        <f t="shared" si="18"/>
        <v>10.638850175867724</v>
      </c>
      <c r="T22" s="32">
        <v>42.6</v>
      </c>
      <c r="U22" s="32">
        <v>10</v>
      </c>
      <c r="V22" s="6">
        <v>0.304</v>
      </c>
      <c r="W22" s="6">
        <f t="shared" si="19"/>
        <v>3.04</v>
      </c>
      <c r="X22" s="5">
        <f t="shared" si="20"/>
        <v>0.7136150234741784</v>
      </c>
      <c r="Y22" s="32">
        <v>3866.5</v>
      </c>
      <c r="Z22" s="32">
        <v>500</v>
      </c>
      <c r="AA22" s="6">
        <v>209.61</v>
      </c>
      <c r="AB22" s="6">
        <f t="shared" si="21"/>
        <v>41.922000000000004</v>
      </c>
      <c r="AC22" s="5">
        <f t="shared" si="22"/>
        <v>5.421181947497737</v>
      </c>
      <c r="AD22" s="32">
        <v>10505.1</v>
      </c>
      <c r="AE22" s="32">
        <v>1000</v>
      </c>
      <c r="AF22" s="6">
        <v>1121.85</v>
      </c>
      <c r="AG22" s="6">
        <f t="shared" si="23"/>
        <v>112.185</v>
      </c>
      <c r="AH22" s="5">
        <f t="shared" si="24"/>
        <v>10.679098723477166</v>
      </c>
      <c r="AI22" s="32">
        <v>48</v>
      </c>
      <c r="AJ22" s="32">
        <v>12</v>
      </c>
      <c r="AK22" s="6">
        <v>0</v>
      </c>
      <c r="AL22" s="6">
        <f t="shared" si="25"/>
        <v>0</v>
      </c>
      <c r="AM22" s="5">
        <f t="shared" si="26"/>
        <v>0</v>
      </c>
      <c r="AN22" s="7">
        <v>0</v>
      </c>
      <c r="AO22" s="7">
        <v>0</v>
      </c>
      <c r="AP22" s="6">
        <v>0</v>
      </c>
      <c r="AQ22" s="6" t="e">
        <f t="shared" si="27"/>
        <v>#DIV/0!</v>
      </c>
      <c r="AR22" s="5" t="e">
        <f t="shared" si="28"/>
        <v>#DIV/0!</v>
      </c>
      <c r="AS22" s="7">
        <v>0</v>
      </c>
      <c r="AT22" s="7">
        <v>0</v>
      </c>
      <c r="AU22" s="5">
        <v>0</v>
      </c>
      <c r="AV22" s="5">
        <v>0</v>
      </c>
      <c r="AW22" s="5">
        <v>0</v>
      </c>
      <c r="AX22" s="5">
        <v>0</v>
      </c>
      <c r="AY22" s="5">
        <v>45078.8</v>
      </c>
      <c r="AZ22" s="5">
        <v>11269.7</v>
      </c>
      <c r="BA22" s="5">
        <v>3756.6</v>
      </c>
      <c r="BB22" s="8">
        <v>0</v>
      </c>
      <c r="BC22" s="8">
        <v>0</v>
      </c>
      <c r="BD22" s="8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6">
        <f t="shared" si="5"/>
        <v>292.5</v>
      </c>
      <c r="BO22" s="6">
        <f t="shared" si="5"/>
        <v>72.5</v>
      </c>
      <c r="BP22" s="6">
        <f t="shared" si="6"/>
        <v>0</v>
      </c>
      <c r="BQ22" s="6">
        <f t="shared" si="29"/>
        <v>0</v>
      </c>
      <c r="BR22" s="5">
        <f t="shared" si="30"/>
        <v>0</v>
      </c>
      <c r="BS22" s="32">
        <v>292.5</v>
      </c>
      <c r="BT22" s="32">
        <v>72.5</v>
      </c>
      <c r="BU22" s="6">
        <v>0</v>
      </c>
      <c r="BV22" s="6">
        <v>0</v>
      </c>
      <c r="BW22" s="6">
        <v>0</v>
      </c>
      <c r="BX22" s="6">
        <v>0</v>
      </c>
      <c r="BY22" s="6">
        <v>0</v>
      </c>
      <c r="BZ22" s="6">
        <v>0</v>
      </c>
      <c r="CA22" s="6">
        <v>0</v>
      </c>
      <c r="CB22" s="6">
        <v>0</v>
      </c>
      <c r="CC22" s="6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32">
        <v>3000</v>
      </c>
      <c r="CO22" s="32">
        <v>350</v>
      </c>
      <c r="CP22" s="5">
        <v>0</v>
      </c>
      <c r="CQ22" s="5">
        <v>1200</v>
      </c>
      <c r="CR22" s="5">
        <v>300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6">
        <f t="shared" si="7"/>
        <v>62833.5</v>
      </c>
      <c r="DH22" s="6">
        <f t="shared" si="7"/>
        <v>13214.2</v>
      </c>
      <c r="DI22" s="6">
        <f t="shared" si="8"/>
        <v>5088.364</v>
      </c>
      <c r="DJ22" s="5">
        <v>0</v>
      </c>
      <c r="DK22" s="5">
        <v>0</v>
      </c>
      <c r="DL22" s="5">
        <v>0</v>
      </c>
      <c r="DM22" s="5">
        <v>0</v>
      </c>
      <c r="DN22" s="5">
        <v>0</v>
      </c>
      <c r="DO22" s="5">
        <v>0</v>
      </c>
      <c r="DP22" s="5">
        <v>0</v>
      </c>
      <c r="DQ22" s="5">
        <v>0</v>
      </c>
      <c r="DR22" s="5">
        <v>0</v>
      </c>
      <c r="DS22" s="5">
        <v>0</v>
      </c>
      <c r="DT22" s="5">
        <v>0</v>
      </c>
      <c r="DU22" s="5">
        <v>0</v>
      </c>
      <c r="DV22" s="5">
        <v>0</v>
      </c>
      <c r="DW22" s="5">
        <v>0</v>
      </c>
      <c r="DX22" s="5">
        <v>0</v>
      </c>
      <c r="DY22" s="5">
        <v>0</v>
      </c>
      <c r="DZ22" s="5">
        <v>0</v>
      </c>
      <c r="EA22" s="5">
        <v>0</v>
      </c>
      <c r="EB22" s="5">
        <v>0</v>
      </c>
      <c r="EC22" s="6">
        <f t="shared" si="9"/>
        <v>0</v>
      </c>
      <c r="ED22" s="6">
        <f t="shared" si="31"/>
        <v>0</v>
      </c>
      <c r="EE22" s="6">
        <f t="shared" si="10"/>
        <v>0</v>
      </c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10" customFormat="1" ht="20.25" customHeight="1">
      <c r="A23" s="16">
        <v>14</v>
      </c>
      <c r="B23" s="35" t="s">
        <v>69</v>
      </c>
      <c r="C23" s="5">
        <v>10274.2468</v>
      </c>
      <c r="D23" s="33">
        <v>9606.3462</v>
      </c>
      <c r="E23" s="20">
        <f t="shared" si="11"/>
        <v>75974.7</v>
      </c>
      <c r="F23" s="28">
        <f t="shared" si="12"/>
        <v>26271.524999999998</v>
      </c>
      <c r="G23" s="6">
        <f t="shared" si="0"/>
        <v>4594.504</v>
      </c>
      <c r="H23" s="6">
        <f t="shared" si="13"/>
        <v>17.48853178488877</v>
      </c>
      <c r="I23" s="6">
        <f t="shared" si="14"/>
        <v>6.047413152009814</v>
      </c>
      <c r="J23" s="6">
        <f t="shared" si="1"/>
        <v>15494.5</v>
      </c>
      <c r="K23" s="6">
        <f t="shared" si="1"/>
        <v>3773.5</v>
      </c>
      <c r="L23" s="6">
        <f t="shared" si="2"/>
        <v>374.304</v>
      </c>
      <c r="M23" s="6">
        <f t="shared" si="15"/>
        <v>9.919279183781635</v>
      </c>
      <c r="N23" s="6">
        <f t="shared" si="16"/>
        <v>2.415721707702733</v>
      </c>
      <c r="O23" s="6">
        <f t="shared" si="3"/>
        <v>6090.2</v>
      </c>
      <c r="P23" s="6">
        <f t="shared" si="3"/>
        <v>1430</v>
      </c>
      <c r="Q23" s="6">
        <f t="shared" si="4"/>
        <v>363.554</v>
      </c>
      <c r="R23" s="6">
        <f t="shared" si="17"/>
        <v>25.42335664335664</v>
      </c>
      <c r="S23" s="5">
        <f t="shared" si="18"/>
        <v>5.969491970707037</v>
      </c>
      <c r="T23" s="32">
        <v>124.1</v>
      </c>
      <c r="U23" s="32">
        <v>31</v>
      </c>
      <c r="V23" s="6">
        <v>0</v>
      </c>
      <c r="W23" s="6">
        <f t="shared" si="19"/>
        <v>0</v>
      </c>
      <c r="X23" s="5">
        <f t="shared" si="20"/>
        <v>0</v>
      </c>
      <c r="Y23" s="32">
        <v>3376.1</v>
      </c>
      <c r="Z23" s="32">
        <v>844</v>
      </c>
      <c r="AA23" s="6">
        <v>0</v>
      </c>
      <c r="AB23" s="6">
        <f t="shared" si="21"/>
        <v>0</v>
      </c>
      <c r="AC23" s="5">
        <f t="shared" si="22"/>
        <v>0</v>
      </c>
      <c r="AD23" s="32">
        <v>5966.099999999999</v>
      </c>
      <c r="AE23" s="32">
        <v>1399</v>
      </c>
      <c r="AF23" s="6">
        <v>363.554</v>
      </c>
      <c r="AG23" s="6">
        <f t="shared" si="23"/>
        <v>25.986704789135096</v>
      </c>
      <c r="AH23" s="5">
        <f t="shared" si="24"/>
        <v>6.093662526608672</v>
      </c>
      <c r="AI23" s="32">
        <v>460</v>
      </c>
      <c r="AJ23" s="32">
        <v>110</v>
      </c>
      <c r="AK23" s="6">
        <v>0</v>
      </c>
      <c r="AL23" s="6">
        <f t="shared" si="25"/>
        <v>0</v>
      </c>
      <c r="AM23" s="5">
        <f t="shared" si="26"/>
        <v>0</v>
      </c>
      <c r="AN23" s="7">
        <v>0</v>
      </c>
      <c r="AO23" s="7">
        <v>0</v>
      </c>
      <c r="AP23" s="6">
        <v>0</v>
      </c>
      <c r="AQ23" s="6" t="e">
        <f t="shared" si="27"/>
        <v>#DIV/0!</v>
      </c>
      <c r="AR23" s="5" t="e">
        <f t="shared" si="28"/>
        <v>#DIV/0!</v>
      </c>
      <c r="AS23" s="7">
        <v>0</v>
      </c>
      <c r="AT23" s="7">
        <v>0</v>
      </c>
      <c r="AU23" s="5">
        <v>0</v>
      </c>
      <c r="AV23" s="5">
        <v>0</v>
      </c>
      <c r="AW23" s="5">
        <v>0</v>
      </c>
      <c r="AX23" s="5">
        <v>0</v>
      </c>
      <c r="AY23" s="5">
        <v>50642.9</v>
      </c>
      <c r="AZ23" s="5">
        <v>12660.725</v>
      </c>
      <c r="BA23" s="5">
        <v>4220.2</v>
      </c>
      <c r="BB23" s="8">
        <v>0</v>
      </c>
      <c r="BC23" s="8">
        <v>0</v>
      </c>
      <c r="BD23" s="8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6">
        <f t="shared" si="5"/>
        <v>1028.2</v>
      </c>
      <c r="BO23" s="6">
        <f t="shared" si="5"/>
        <v>257</v>
      </c>
      <c r="BP23" s="6">
        <f t="shared" si="6"/>
        <v>10.75</v>
      </c>
      <c r="BQ23" s="6">
        <f t="shared" si="29"/>
        <v>4.182879377431906</v>
      </c>
      <c r="BR23" s="5">
        <f t="shared" si="30"/>
        <v>1.045516436490955</v>
      </c>
      <c r="BS23" s="32">
        <v>1028.2</v>
      </c>
      <c r="BT23" s="32">
        <v>257</v>
      </c>
      <c r="BU23" s="6">
        <v>0</v>
      </c>
      <c r="BV23" s="6">
        <v>0</v>
      </c>
      <c r="BW23" s="6">
        <v>0</v>
      </c>
      <c r="BX23" s="6">
        <v>0</v>
      </c>
      <c r="BY23" s="6">
        <v>0</v>
      </c>
      <c r="BZ23" s="6">
        <v>0</v>
      </c>
      <c r="CA23" s="6">
        <v>0</v>
      </c>
      <c r="CB23" s="6">
        <v>0</v>
      </c>
      <c r="CC23" s="6">
        <v>0</v>
      </c>
      <c r="CD23" s="5">
        <v>10.75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32">
        <v>4540</v>
      </c>
      <c r="CO23" s="32">
        <v>1132.5</v>
      </c>
      <c r="CP23" s="5">
        <v>0</v>
      </c>
      <c r="CQ23" s="5">
        <v>1300</v>
      </c>
      <c r="CR23" s="5">
        <v>325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6">
        <f t="shared" si="7"/>
        <v>66137.4</v>
      </c>
      <c r="DH23" s="6">
        <f t="shared" si="7"/>
        <v>16434.225</v>
      </c>
      <c r="DI23" s="6">
        <f t="shared" si="8"/>
        <v>4594.504</v>
      </c>
      <c r="DJ23" s="5">
        <v>0</v>
      </c>
      <c r="DK23" s="5">
        <v>0</v>
      </c>
      <c r="DL23" s="5">
        <v>0</v>
      </c>
      <c r="DM23" s="5">
        <v>9837.3</v>
      </c>
      <c r="DN23" s="5">
        <v>9837.3</v>
      </c>
      <c r="DO23" s="5">
        <v>0</v>
      </c>
      <c r="DP23" s="5">
        <v>0</v>
      </c>
      <c r="DQ23" s="5">
        <v>0</v>
      </c>
      <c r="DR23" s="5">
        <v>0</v>
      </c>
      <c r="DS23" s="5">
        <v>0</v>
      </c>
      <c r="DT23" s="5">
        <v>0</v>
      </c>
      <c r="DU23" s="5">
        <v>0</v>
      </c>
      <c r="DV23" s="5">
        <v>0</v>
      </c>
      <c r="DW23" s="5">
        <v>0</v>
      </c>
      <c r="DX23" s="5">
        <v>0</v>
      </c>
      <c r="DY23" s="5">
        <v>0</v>
      </c>
      <c r="DZ23" s="5">
        <v>0</v>
      </c>
      <c r="EA23" s="5">
        <v>0</v>
      </c>
      <c r="EB23" s="5">
        <v>0</v>
      </c>
      <c r="EC23" s="6">
        <f t="shared" si="9"/>
        <v>9837.3</v>
      </c>
      <c r="ED23" s="6">
        <f t="shared" si="31"/>
        <v>9837.3</v>
      </c>
      <c r="EE23" s="6">
        <f t="shared" si="10"/>
        <v>0</v>
      </c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10" customFormat="1" ht="20.25" customHeight="1">
      <c r="A24" s="16">
        <v>15</v>
      </c>
      <c r="B24" s="35" t="s">
        <v>70</v>
      </c>
      <c r="C24" s="5">
        <v>15373.1097</v>
      </c>
      <c r="D24" s="33">
        <v>1083.0955</v>
      </c>
      <c r="E24" s="20">
        <f t="shared" si="11"/>
        <v>73955.80000000002</v>
      </c>
      <c r="F24" s="28">
        <f t="shared" si="12"/>
        <v>29226.6</v>
      </c>
      <c r="G24" s="6">
        <f t="shared" si="0"/>
        <v>4132.91</v>
      </c>
      <c r="H24" s="6">
        <f t="shared" si="13"/>
        <v>14.140919573265451</v>
      </c>
      <c r="I24" s="6">
        <f t="shared" si="14"/>
        <v>5.588351420713451</v>
      </c>
      <c r="J24" s="6">
        <f t="shared" si="1"/>
        <v>14404.4</v>
      </c>
      <c r="K24" s="6">
        <f t="shared" si="1"/>
        <v>2809</v>
      </c>
      <c r="L24" s="6">
        <f t="shared" si="2"/>
        <v>451.40999999999997</v>
      </c>
      <c r="M24" s="6">
        <f t="shared" si="15"/>
        <v>16.07013171947312</v>
      </c>
      <c r="N24" s="6">
        <f t="shared" si="16"/>
        <v>3.1338341062453137</v>
      </c>
      <c r="O24" s="6">
        <f t="shared" si="3"/>
        <v>6708.2</v>
      </c>
      <c r="P24" s="6">
        <f t="shared" si="3"/>
        <v>1002</v>
      </c>
      <c r="Q24" s="6">
        <f t="shared" si="4"/>
        <v>186.621</v>
      </c>
      <c r="R24" s="6">
        <f t="shared" si="17"/>
        <v>18.6248502994012</v>
      </c>
      <c r="S24" s="5">
        <f t="shared" si="18"/>
        <v>2.781983244387466</v>
      </c>
      <c r="T24" s="32">
        <v>8.2</v>
      </c>
      <c r="U24" s="32">
        <v>2</v>
      </c>
      <c r="V24" s="6">
        <v>4.318</v>
      </c>
      <c r="W24" s="6">
        <f t="shared" si="19"/>
        <v>215.89999999999998</v>
      </c>
      <c r="X24" s="5">
        <f t="shared" si="20"/>
        <v>52.65853658536586</v>
      </c>
      <c r="Y24" s="32">
        <v>2900</v>
      </c>
      <c r="Z24" s="32">
        <v>600</v>
      </c>
      <c r="AA24" s="6">
        <v>85.689</v>
      </c>
      <c r="AB24" s="6">
        <f t="shared" si="21"/>
        <v>14.2815</v>
      </c>
      <c r="AC24" s="5">
        <f t="shared" si="22"/>
        <v>2.9547931034482757</v>
      </c>
      <c r="AD24" s="32">
        <v>6700</v>
      </c>
      <c r="AE24" s="32">
        <v>1000</v>
      </c>
      <c r="AF24" s="6">
        <v>182.303</v>
      </c>
      <c r="AG24" s="6">
        <f t="shared" si="23"/>
        <v>18.2303</v>
      </c>
      <c r="AH24" s="5">
        <f t="shared" si="24"/>
        <v>2.720940298507463</v>
      </c>
      <c r="AI24" s="32">
        <v>168</v>
      </c>
      <c r="AJ24" s="32">
        <v>42</v>
      </c>
      <c r="AK24" s="6">
        <v>0</v>
      </c>
      <c r="AL24" s="6">
        <f t="shared" si="25"/>
        <v>0</v>
      </c>
      <c r="AM24" s="5">
        <f t="shared" si="26"/>
        <v>0</v>
      </c>
      <c r="AN24" s="7">
        <v>0</v>
      </c>
      <c r="AO24" s="7">
        <v>0</v>
      </c>
      <c r="AP24" s="6">
        <v>0</v>
      </c>
      <c r="AQ24" s="6" t="e">
        <f t="shared" si="27"/>
        <v>#DIV/0!</v>
      </c>
      <c r="AR24" s="5" t="e">
        <f t="shared" si="28"/>
        <v>#DIV/0!</v>
      </c>
      <c r="AS24" s="7">
        <v>0</v>
      </c>
      <c r="AT24" s="7">
        <v>0</v>
      </c>
      <c r="AU24" s="5">
        <v>0</v>
      </c>
      <c r="AV24" s="5">
        <v>0</v>
      </c>
      <c r="AW24" s="5">
        <v>0</v>
      </c>
      <c r="AX24" s="5">
        <v>0</v>
      </c>
      <c r="AY24" s="5">
        <v>44178.4</v>
      </c>
      <c r="AZ24" s="5">
        <v>11044.6</v>
      </c>
      <c r="BA24" s="5">
        <v>3681.5</v>
      </c>
      <c r="BB24" s="8">
        <v>0</v>
      </c>
      <c r="BC24" s="8">
        <v>0</v>
      </c>
      <c r="BD24" s="8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6">
        <f t="shared" si="5"/>
        <v>3168.2</v>
      </c>
      <c r="BO24" s="6">
        <f t="shared" si="5"/>
        <v>800</v>
      </c>
      <c r="BP24" s="6">
        <f t="shared" si="6"/>
        <v>119.1</v>
      </c>
      <c r="BQ24" s="6">
        <f t="shared" si="29"/>
        <v>14.887499999999998</v>
      </c>
      <c r="BR24" s="5">
        <f t="shared" si="30"/>
        <v>3.7592323716937064</v>
      </c>
      <c r="BS24" s="32">
        <v>1541.3</v>
      </c>
      <c r="BT24" s="32">
        <v>400</v>
      </c>
      <c r="BU24" s="6">
        <v>79.1</v>
      </c>
      <c r="BV24" s="5">
        <v>1026.9</v>
      </c>
      <c r="BW24" s="5">
        <v>250</v>
      </c>
      <c r="BX24" s="6">
        <v>0</v>
      </c>
      <c r="BY24" s="6">
        <v>0</v>
      </c>
      <c r="BZ24" s="6">
        <v>0</v>
      </c>
      <c r="CA24" s="6">
        <v>0</v>
      </c>
      <c r="CB24" s="32">
        <v>600</v>
      </c>
      <c r="CC24" s="32">
        <v>150</v>
      </c>
      <c r="CD24" s="5">
        <v>40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32">
        <v>1460</v>
      </c>
      <c r="CO24" s="32">
        <v>365</v>
      </c>
      <c r="CP24" s="5">
        <v>60</v>
      </c>
      <c r="CQ24" s="5">
        <v>760</v>
      </c>
      <c r="CR24" s="5">
        <v>190</v>
      </c>
      <c r="CS24" s="5">
        <v>30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6">
        <f t="shared" si="7"/>
        <v>58582.80000000001</v>
      </c>
      <c r="DH24" s="6">
        <f t="shared" si="7"/>
        <v>13853.6</v>
      </c>
      <c r="DI24" s="6">
        <f t="shared" si="8"/>
        <v>4132.91</v>
      </c>
      <c r="DJ24" s="5">
        <v>0</v>
      </c>
      <c r="DK24" s="5">
        <v>0</v>
      </c>
      <c r="DL24" s="5">
        <v>0</v>
      </c>
      <c r="DM24" s="5">
        <v>15373</v>
      </c>
      <c r="DN24" s="5">
        <v>15373</v>
      </c>
      <c r="DO24" s="5">
        <v>0</v>
      </c>
      <c r="DP24" s="5">
        <v>0</v>
      </c>
      <c r="DQ24" s="5">
        <v>0</v>
      </c>
      <c r="DR24" s="5">
        <v>0</v>
      </c>
      <c r="DS24" s="5">
        <v>0</v>
      </c>
      <c r="DT24" s="5">
        <v>0</v>
      </c>
      <c r="DU24" s="5">
        <v>0</v>
      </c>
      <c r="DV24" s="5">
        <v>0</v>
      </c>
      <c r="DW24" s="5">
        <v>0</v>
      </c>
      <c r="DX24" s="5">
        <v>0</v>
      </c>
      <c r="DY24" s="5">
        <v>0</v>
      </c>
      <c r="DZ24" s="5">
        <v>0</v>
      </c>
      <c r="EA24" s="5">
        <v>0</v>
      </c>
      <c r="EB24" s="5">
        <v>0</v>
      </c>
      <c r="EC24" s="6">
        <f t="shared" si="9"/>
        <v>15373</v>
      </c>
      <c r="ED24" s="6">
        <f t="shared" si="31"/>
        <v>15373</v>
      </c>
      <c r="EE24" s="6">
        <f t="shared" si="10"/>
        <v>0</v>
      </c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10" customFormat="1" ht="20.25" customHeight="1">
      <c r="A25" s="16">
        <v>16</v>
      </c>
      <c r="B25" s="35" t="s">
        <v>71</v>
      </c>
      <c r="C25" s="5">
        <v>41308.1165</v>
      </c>
      <c r="D25" s="33">
        <v>77151.5118</v>
      </c>
      <c r="E25" s="20">
        <f t="shared" si="11"/>
        <v>691893.9999999999</v>
      </c>
      <c r="F25" s="28">
        <f t="shared" si="12"/>
        <v>160522.625</v>
      </c>
      <c r="G25" s="6">
        <f t="shared" si="0"/>
        <v>48945.0236</v>
      </c>
      <c r="H25" s="6">
        <f t="shared" si="13"/>
        <v>30.49104361456835</v>
      </c>
      <c r="I25" s="6">
        <f t="shared" si="14"/>
        <v>7.074063888399092</v>
      </c>
      <c r="J25" s="6">
        <f t="shared" si="1"/>
        <v>190711.90000000002</v>
      </c>
      <c r="K25" s="6">
        <f t="shared" si="1"/>
        <v>36149.899999999994</v>
      </c>
      <c r="L25" s="6">
        <f t="shared" si="2"/>
        <v>9270.554600000001</v>
      </c>
      <c r="M25" s="6">
        <f t="shared" si="15"/>
        <v>25.64475863003771</v>
      </c>
      <c r="N25" s="6">
        <f t="shared" si="16"/>
        <v>4.86102576713881</v>
      </c>
      <c r="O25" s="6">
        <f t="shared" si="3"/>
        <v>93315</v>
      </c>
      <c r="P25" s="6">
        <f t="shared" si="3"/>
        <v>15515</v>
      </c>
      <c r="Q25" s="6">
        <f t="shared" si="4"/>
        <v>7238.0656</v>
      </c>
      <c r="R25" s="6">
        <f t="shared" si="17"/>
        <v>46.65205027392846</v>
      </c>
      <c r="S25" s="5">
        <f t="shared" si="18"/>
        <v>7.75659390237368</v>
      </c>
      <c r="T25" s="32">
        <v>10315</v>
      </c>
      <c r="U25" s="32">
        <v>1515</v>
      </c>
      <c r="V25" s="6">
        <v>1035.8506</v>
      </c>
      <c r="W25" s="6">
        <f t="shared" si="19"/>
        <v>68.37297689768977</v>
      </c>
      <c r="X25" s="5">
        <f t="shared" si="20"/>
        <v>10.042177411536597</v>
      </c>
      <c r="Y25" s="32">
        <v>3950</v>
      </c>
      <c r="Z25" s="32">
        <v>500</v>
      </c>
      <c r="AA25" s="6">
        <v>47.45</v>
      </c>
      <c r="AB25" s="6">
        <f t="shared" si="21"/>
        <v>9.490000000000002</v>
      </c>
      <c r="AC25" s="5">
        <f t="shared" si="22"/>
        <v>1.2012658227848103</v>
      </c>
      <c r="AD25" s="32">
        <v>83000</v>
      </c>
      <c r="AE25" s="32">
        <v>14000</v>
      </c>
      <c r="AF25" s="6">
        <v>6202.215</v>
      </c>
      <c r="AG25" s="6">
        <f t="shared" si="23"/>
        <v>44.30153571428572</v>
      </c>
      <c r="AH25" s="5">
        <f t="shared" si="24"/>
        <v>7.472548192771085</v>
      </c>
      <c r="AI25" s="32">
        <v>15889.5</v>
      </c>
      <c r="AJ25" s="32">
        <v>5509.6</v>
      </c>
      <c r="AK25" s="6">
        <v>202.6</v>
      </c>
      <c r="AL25" s="6">
        <f t="shared" si="25"/>
        <v>3.677217946856396</v>
      </c>
      <c r="AM25" s="5">
        <f t="shared" si="26"/>
        <v>1.2750558544951067</v>
      </c>
      <c r="AN25" s="7">
        <v>7000</v>
      </c>
      <c r="AO25" s="7">
        <v>1750</v>
      </c>
      <c r="AP25" s="6">
        <v>564.2</v>
      </c>
      <c r="AQ25" s="6">
        <f t="shared" si="27"/>
        <v>32.24</v>
      </c>
      <c r="AR25" s="5">
        <f t="shared" si="28"/>
        <v>8.06</v>
      </c>
      <c r="AS25" s="7">
        <v>0</v>
      </c>
      <c r="AT25" s="7">
        <v>0</v>
      </c>
      <c r="AU25" s="5">
        <v>0</v>
      </c>
      <c r="AV25" s="5">
        <v>0</v>
      </c>
      <c r="AW25" s="5">
        <v>0</v>
      </c>
      <c r="AX25" s="5">
        <v>0</v>
      </c>
      <c r="AY25" s="5">
        <v>497490.9</v>
      </c>
      <c r="AZ25" s="5">
        <v>124372.725</v>
      </c>
      <c r="BA25" s="5">
        <v>41457.6</v>
      </c>
      <c r="BB25" s="8">
        <v>0</v>
      </c>
      <c r="BC25" s="8">
        <v>0</v>
      </c>
      <c r="BD25" s="8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6">
        <f t="shared" si="5"/>
        <v>7235.8</v>
      </c>
      <c r="BO25" s="6">
        <f t="shared" si="5"/>
        <v>1520</v>
      </c>
      <c r="BP25" s="6">
        <f t="shared" si="6"/>
        <v>338.259</v>
      </c>
      <c r="BQ25" s="6">
        <f t="shared" si="29"/>
        <v>22.253881578947368</v>
      </c>
      <c r="BR25" s="5">
        <f t="shared" si="30"/>
        <v>4.674797534481329</v>
      </c>
      <c r="BS25" s="32">
        <v>2880.2</v>
      </c>
      <c r="BT25" s="32">
        <v>520</v>
      </c>
      <c r="BU25" s="6">
        <v>11.559</v>
      </c>
      <c r="BV25" s="6">
        <v>0</v>
      </c>
      <c r="BW25" s="6">
        <v>0</v>
      </c>
      <c r="BX25" s="6">
        <v>0</v>
      </c>
      <c r="BY25" s="6">
        <v>0</v>
      </c>
      <c r="BZ25" s="6">
        <v>0</v>
      </c>
      <c r="CA25" s="6">
        <v>0</v>
      </c>
      <c r="CB25" s="32">
        <v>4355.6</v>
      </c>
      <c r="CC25" s="32">
        <v>1000</v>
      </c>
      <c r="CD25" s="5">
        <v>326.7</v>
      </c>
      <c r="CE25" s="5">
        <v>0</v>
      </c>
      <c r="CF25" s="5">
        <v>0</v>
      </c>
      <c r="CG25" s="5">
        <v>0</v>
      </c>
      <c r="CH25" s="5">
        <v>3691.2000000000003</v>
      </c>
      <c r="CI25" s="5">
        <v>0</v>
      </c>
      <c r="CJ25" s="5">
        <v>-1783.131</v>
      </c>
      <c r="CK25" s="5">
        <v>0</v>
      </c>
      <c r="CL25" s="5"/>
      <c r="CM25" s="5">
        <v>6</v>
      </c>
      <c r="CN25" s="32">
        <v>62921.600000000006</v>
      </c>
      <c r="CO25" s="32">
        <v>11255.3</v>
      </c>
      <c r="CP25" s="5">
        <v>873.98</v>
      </c>
      <c r="CQ25" s="5">
        <v>21100</v>
      </c>
      <c r="CR25" s="5">
        <v>4586.8</v>
      </c>
      <c r="CS25" s="5">
        <v>781.98</v>
      </c>
      <c r="CT25" s="5">
        <v>0</v>
      </c>
      <c r="CU25" s="5">
        <v>0</v>
      </c>
      <c r="CV25" s="5">
        <v>0</v>
      </c>
      <c r="CW25" s="5">
        <v>400</v>
      </c>
      <c r="CX25" s="5">
        <v>100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6">
        <f t="shared" si="7"/>
        <v>691893.9999999999</v>
      </c>
      <c r="DH25" s="6">
        <f t="shared" si="7"/>
        <v>160522.625</v>
      </c>
      <c r="DI25" s="6">
        <f t="shared" si="8"/>
        <v>48945.0236</v>
      </c>
      <c r="DJ25" s="5">
        <v>0</v>
      </c>
      <c r="DK25" s="5">
        <v>0</v>
      </c>
      <c r="DL25" s="5">
        <v>0</v>
      </c>
      <c r="DM25" s="5">
        <v>0</v>
      </c>
      <c r="DN25" s="5">
        <v>0</v>
      </c>
      <c r="DO25" s="5">
        <v>0</v>
      </c>
      <c r="DP25" s="5">
        <v>0</v>
      </c>
      <c r="DQ25" s="5">
        <v>0</v>
      </c>
      <c r="DR25" s="5">
        <v>0</v>
      </c>
      <c r="DS25" s="5">
        <v>0</v>
      </c>
      <c r="DT25" s="5">
        <v>0</v>
      </c>
      <c r="DU25" s="5">
        <v>0</v>
      </c>
      <c r="DV25" s="5">
        <v>0</v>
      </c>
      <c r="DW25" s="5">
        <v>0</v>
      </c>
      <c r="DX25" s="5">
        <v>0</v>
      </c>
      <c r="DY25" s="5">
        <v>0</v>
      </c>
      <c r="DZ25" s="5">
        <v>0</v>
      </c>
      <c r="EA25" s="5">
        <v>0</v>
      </c>
      <c r="EB25" s="5">
        <v>0</v>
      </c>
      <c r="EC25" s="6">
        <f t="shared" si="9"/>
        <v>0</v>
      </c>
      <c r="ED25" s="6">
        <f t="shared" si="31"/>
        <v>0</v>
      </c>
      <c r="EE25" s="6">
        <f t="shared" si="10"/>
        <v>0</v>
      </c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10" customFormat="1" ht="20.25" customHeight="1">
      <c r="A26" s="16">
        <v>17</v>
      </c>
      <c r="B26" s="35" t="s">
        <v>72</v>
      </c>
      <c r="C26" s="5">
        <v>571.027</v>
      </c>
      <c r="D26" s="33">
        <v>405.9702</v>
      </c>
      <c r="E26" s="20">
        <f t="shared" si="11"/>
        <v>40860</v>
      </c>
      <c r="F26" s="28">
        <f t="shared" si="12"/>
        <v>9914.95</v>
      </c>
      <c r="G26" s="6">
        <f t="shared" si="0"/>
        <v>2956.263</v>
      </c>
      <c r="H26" s="6">
        <f t="shared" si="13"/>
        <v>29.81621692494667</v>
      </c>
      <c r="I26" s="6">
        <f t="shared" si="14"/>
        <v>7.235102790014684</v>
      </c>
      <c r="J26" s="6">
        <f t="shared" si="1"/>
        <v>10776.2</v>
      </c>
      <c r="K26" s="6">
        <f t="shared" si="1"/>
        <v>2394</v>
      </c>
      <c r="L26" s="6">
        <f t="shared" si="2"/>
        <v>449.26300000000003</v>
      </c>
      <c r="M26" s="6">
        <f t="shared" si="15"/>
        <v>18.76620718462824</v>
      </c>
      <c r="N26" s="6">
        <f t="shared" si="16"/>
        <v>4.169029899222361</v>
      </c>
      <c r="O26" s="6">
        <f t="shared" si="3"/>
        <v>4900</v>
      </c>
      <c r="P26" s="6">
        <f t="shared" si="3"/>
        <v>1225</v>
      </c>
      <c r="Q26" s="6">
        <f t="shared" si="4"/>
        <v>180</v>
      </c>
      <c r="R26" s="6">
        <f t="shared" si="17"/>
        <v>14.69387755102041</v>
      </c>
      <c r="S26" s="5">
        <f t="shared" si="18"/>
        <v>3.6734693877551026</v>
      </c>
      <c r="T26" s="32">
        <v>0</v>
      </c>
      <c r="U26" s="32">
        <v>0</v>
      </c>
      <c r="V26" s="6">
        <v>0</v>
      </c>
      <c r="W26" s="6" t="e">
        <f t="shared" si="19"/>
        <v>#DIV/0!</v>
      </c>
      <c r="X26" s="5" t="e">
        <f t="shared" si="20"/>
        <v>#DIV/0!</v>
      </c>
      <c r="Y26" s="32">
        <v>2600</v>
      </c>
      <c r="Z26" s="32">
        <v>650</v>
      </c>
      <c r="AA26" s="6">
        <v>100</v>
      </c>
      <c r="AB26" s="6">
        <f t="shared" si="21"/>
        <v>15.384615384615385</v>
      </c>
      <c r="AC26" s="5">
        <f t="shared" si="22"/>
        <v>3.8461538461538463</v>
      </c>
      <c r="AD26" s="32">
        <v>4900</v>
      </c>
      <c r="AE26" s="32">
        <v>1225</v>
      </c>
      <c r="AF26" s="6">
        <v>180</v>
      </c>
      <c r="AG26" s="6">
        <f t="shared" si="23"/>
        <v>14.69387755102041</v>
      </c>
      <c r="AH26" s="5">
        <f t="shared" si="24"/>
        <v>3.6734693877551026</v>
      </c>
      <c r="AI26" s="32">
        <v>272</v>
      </c>
      <c r="AJ26" s="32">
        <v>68</v>
      </c>
      <c r="AK26" s="6">
        <v>0</v>
      </c>
      <c r="AL26" s="6">
        <f t="shared" si="25"/>
        <v>0</v>
      </c>
      <c r="AM26" s="5">
        <f t="shared" si="26"/>
        <v>0</v>
      </c>
      <c r="AN26" s="7">
        <v>0</v>
      </c>
      <c r="AO26" s="7">
        <v>0</v>
      </c>
      <c r="AP26" s="6">
        <v>0</v>
      </c>
      <c r="AQ26" s="6" t="e">
        <f t="shared" si="27"/>
        <v>#DIV/0!</v>
      </c>
      <c r="AR26" s="5" t="e">
        <f t="shared" si="28"/>
        <v>#DIV/0!</v>
      </c>
      <c r="AS26" s="7">
        <v>0</v>
      </c>
      <c r="AT26" s="7">
        <v>0</v>
      </c>
      <c r="AU26" s="5">
        <v>0</v>
      </c>
      <c r="AV26" s="5">
        <v>0</v>
      </c>
      <c r="AW26" s="5">
        <v>0</v>
      </c>
      <c r="AX26" s="5">
        <v>0</v>
      </c>
      <c r="AY26" s="5">
        <v>30083.8</v>
      </c>
      <c r="AZ26" s="5">
        <v>7520.95</v>
      </c>
      <c r="BA26" s="5">
        <v>2507</v>
      </c>
      <c r="BB26" s="8">
        <v>0</v>
      </c>
      <c r="BC26" s="8">
        <v>0</v>
      </c>
      <c r="BD26" s="8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6">
        <f t="shared" si="5"/>
        <v>850</v>
      </c>
      <c r="BO26" s="6">
        <f t="shared" si="5"/>
        <v>212.5</v>
      </c>
      <c r="BP26" s="6">
        <f t="shared" si="6"/>
        <v>5</v>
      </c>
      <c r="BQ26" s="6">
        <f t="shared" si="29"/>
        <v>2.3529411764705883</v>
      </c>
      <c r="BR26" s="5">
        <f t="shared" si="30"/>
        <v>0.5882352941176471</v>
      </c>
      <c r="BS26" s="32">
        <v>850</v>
      </c>
      <c r="BT26" s="32">
        <v>212.5</v>
      </c>
      <c r="BU26" s="6">
        <v>5</v>
      </c>
      <c r="BV26" s="6">
        <v>0</v>
      </c>
      <c r="BW26" s="6">
        <v>0</v>
      </c>
      <c r="BX26" s="6">
        <v>0</v>
      </c>
      <c r="BY26" s="6">
        <v>0</v>
      </c>
      <c r="BZ26" s="6">
        <v>0</v>
      </c>
      <c r="CA26" s="6">
        <v>0</v>
      </c>
      <c r="CB26" s="6">
        <v>0</v>
      </c>
      <c r="CC26" s="6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32">
        <v>2154.2</v>
      </c>
      <c r="CO26" s="32">
        <v>238.5</v>
      </c>
      <c r="CP26" s="5">
        <v>164.263</v>
      </c>
      <c r="CQ26" s="5">
        <v>486.2</v>
      </c>
      <c r="CR26" s="5">
        <v>121.5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6">
        <f t="shared" si="7"/>
        <v>40860</v>
      </c>
      <c r="DH26" s="6">
        <f t="shared" si="7"/>
        <v>9914.95</v>
      </c>
      <c r="DI26" s="6">
        <f t="shared" si="8"/>
        <v>2956.263</v>
      </c>
      <c r="DJ26" s="5">
        <v>0</v>
      </c>
      <c r="DK26" s="5">
        <v>0</v>
      </c>
      <c r="DL26" s="5">
        <v>0</v>
      </c>
      <c r="DM26" s="5">
        <v>0</v>
      </c>
      <c r="DN26" s="5">
        <v>0</v>
      </c>
      <c r="DO26" s="5">
        <v>0</v>
      </c>
      <c r="DP26" s="5">
        <v>0</v>
      </c>
      <c r="DQ26" s="5">
        <v>0</v>
      </c>
      <c r="DR26" s="5">
        <v>0</v>
      </c>
      <c r="DS26" s="5">
        <v>0</v>
      </c>
      <c r="DT26" s="5">
        <v>0</v>
      </c>
      <c r="DU26" s="5">
        <v>0</v>
      </c>
      <c r="DV26" s="5">
        <v>0</v>
      </c>
      <c r="DW26" s="5">
        <v>0</v>
      </c>
      <c r="DX26" s="5">
        <v>0</v>
      </c>
      <c r="DY26" s="5">
        <v>0</v>
      </c>
      <c r="DZ26" s="5">
        <v>0</v>
      </c>
      <c r="EA26" s="5">
        <v>0</v>
      </c>
      <c r="EB26" s="5">
        <v>0</v>
      </c>
      <c r="EC26" s="6">
        <f t="shared" si="9"/>
        <v>0</v>
      </c>
      <c r="ED26" s="6">
        <f t="shared" si="31"/>
        <v>0</v>
      </c>
      <c r="EE26" s="6">
        <f t="shared" si="10"/>
        <v>0</v>
      </c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10" customFormat="1" ht="20.25" customHeight="1">
      <c r="A27" s="16">
        <v>18</v>
      </c>
      <c r="B27" s="35" t="s">
        <v>73</v>
      </c>
      <c r="C27" s="5">
        <v>1620.881</v>
      </c>
      <c r="D27" s="33">
        <v>4528.1251</v>
      </c>
      <c r="E27" s="20">
        <f t="shared" si="11"/>
        <v>25724.8</v>
      </c>
      <c r="F27" s="28">
        <f t="shared" si="12"/>
        <v>6104.975</v>
      </c>
      <c r="G27" s="6">
        <f t="shared" si="0"/>
        <v>1650.6999999999998</v>
      </c>
      <c r="H27" s="6">
        <f t="shared" si="13"/>
        <v>27.038603761686158</v>
      </c>
      <c r="I27" s="6">
        <f t="shared" si="14"/>
        <v>6.416765144918522</v>
      </c>
      <c r="J27" s="6">
        <f t="shared" si="1"/>
        <v>6907.299999999999</v>
      </c>
      <c r="K27" s="6">
        <f t="shared" si="1"/>
        <v>1400.6</v>
      </c>
      <c r="L27" s="6">
        <f t="shared" si="2"/>
        <v>82.6</v>
      </c>
      <c r="M27" s="6">
        <f t="shared" si="15"/>
        <v>5.8974725117806654</v>
      </c>
      <c r="N27" s="6">
        <f t="shared" si="16"/>
        <v>1.19583628914337</v>
      </c>
      <c r="O27" s="6">
        <f t="shared" si="3"/>
        <v>4344.4</v>
      </c>
      <c r="P27" s="6">
        <f t="shared" si="3"/>
        <v>800</v>
      </c>
      <c r="Q27" s="6">
        <f t="shared" si="4"/>
        <v>78.6</v>
      </c>
      <c r="R27" s="6">
        <f t="shared" si="17"/>
        <v>9.825</v>
      </c>
      <c r="S27" s="5">
        <f t="shared" si="18"/>
        <v>1.8092256698278242</v>
      </c>
      <c r="T27" s="32">
        <v>0</v>
      </c>
      <c r="U27" s="32">
        <v>0</v>
      </c>
      <c r="V27" s="6">
        <v>0</v>
      </c>
      <c r="W27" s="6" t="e">
        <f t="shared" si="19"/>
        <v>#DIV/0!</v>
      </c>
      <c r="X27" s="5" t="e">
        <f t="shared" si="20"/>
        <v>#DIV/0!</v>
      </c>
      <c r="Y27" s="32">
        <v>1580.3999999999999</v>
      </c>
      <c r="Z27" s="32">
        <v>355.6</v>
      </c>
      <c r="AA27" s="6">
        <v>0</v>
      </c>
      <c r="AB27" s="6">
        <f t="shared" si="21"/>
        <v>0</v>
      </c>
      <c r="AC27" s="5">
        <f t="shared" si="22"/>
        <v>0</v>
      </c>
      <c r="AD27" s="32">
        <v>4344.4</v>
      </c>
      <c r="AE27" s="32">
        <v>800</v>
      </c>
      <c r="AF27" s="6">
        <v>78.6</v>
      </c>
      <c r="AG27" s="6">
        <f t="shared" si="23"/>
        <v>9.825</v>
      </c>
      <c r="AH27" s="5">
        <f t="shared" si="24"/>
        <v>1.8092256698278242</v>
      </c>
      <c r="AI27" s="32">
        <v>24</v>
      </c>
      <c r="AJ27" s="32">
        <v>6</v>
      </c>
      <c r="AK27" s="6">
        <v>0</v>
      </c>
      <c r="AL27" s="6">
        <f t="shared" si="25"/>
        <v>0</v>
      </c>
      <c r="AM27" s="5">
        <f t="shared" si="26"/>
        <v>0</v>
      </c>
      <c r="AN27" s="7">
        <v>0</v>
      </c>
      <c r="AO27" s="7">
        <v>0</v>
      </c>
      <c r="AP27" s="6">
        <v>0</v>
      </c>
      <c r="AQ27" s="6" t="e">
        <f t="shared" si="27"/>
        <v>#DIV/0!</v>
      </c>
      <c r="AR27" s="5" t="e">
        <f t="shared" si="28"/>
        <v>#DIV/0!</v>
      </c>
      <c r="AS27" s="7">
        <v>0</v>
      </c>
      <c r="AT27" s="7">
        <v>0</v>
      </c>
      <c r="AU27" s="5">
        <v>0</v>
      </c>
      <c r="AV27" s="5">
        <v>0</v>
      </c>
      <c r="AW27" s="5">
        <v>0</v>
      </c>
      <c r="AX27" s="5">
        <v>0</v>
      </c>
      <c r="AY27" s="5">
        <v>18817.5</v>
      </c>
      <c r="AZ27" s="5">
        <v>4704.375</v>
      </c>
      <c r="BA27" s="5">
        <v>1568.1</v>
      </c>
      <c r="BB27" s="8">
        <v>0</v>
      </c>
      <c r="BC27" s="8">
        <v>0</v>
      </c>
      <c r="BD27" s="8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6">
        <f t="shared" si="5"/>
        <v>238.5</v>
      </c>
      <c r="BO27" s="6">
        <f t="shared" si="5"/>
        <v>60</v>
      </c>
      <c r="BP27" s="6">
        <f t="shared" si="6"/>
        <v>0</v>
      </c>
      <c r="BQ27" s="6">
        <f t="shared" si="29"/>
        <v>0</v>
      </c>
      <c r="BR27" s="5">
        <f t="shared" si="30"/>
        <v>0</v>
      </c>
      <c r="BS27" s="32">
        <v>238.5</v>
      </c>
      <c r="BT27" s="32">
        <v>60</v>
      </c>
      <c r="BU27" s="6">
        <v>0</v>
      </c>
      <c r="BV27" s="6">
        <v>0</v>
      </c>
      <c r="BW27" s="6">
        <v>0</v>
      </c>
      <c r="BX27" s="6">
        <v>0</v>
      </c>
      <c r="BY27" s="6">
        <v>0</v>
      </c>
      <c r="BZ27" s="6">
        <v>0</v>
      </c>
      <c r="CA27" s="6">
        <v>0</v>
      </c>
      <c r="CB27" s="6">
        <v>0</v>
      </c>
      <c r="CC27" s="6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32">
        <v>720</v>
      </c>
      <c r="CO27" s="32">
        <v>179</v>
      </c>
      <c r="CP27" s="5">
        <v>4</v>
      </c>
      <c r="CQ27" s="5">
        <v>720</v>
      </c>
      <c r="CR27" s="5">
        <v>179</v>
      </c>
      <c r="CS27" s="5">
        <v>4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6">
        <f t="shared" si="7"/>
        <v>25724.8</v>
      </c>
      <c r="DH27" s="6">
        <f t="shared" si="7"/>
        <v>6104.975</v>
      </c>
      <c r="DI27" s="6">
        <f t="shared" si="8"/>
        <v>1650.6999999999998</v>
      </c>
      <c r="DJ27" s="5">
        <v>0</v>
      </c>
      <c r="DK27" s="5">
        <v>0</v>
      </c>
      <c r="DL27" s="5">
        <v>0</v>
      </c>
      <c r="DM27" s="5">
        <v>0</v>
      </c>
      <c r="DN27" s="5">
        <v>0</v>
      </c>
      <c r="DO27" s="5">
        <v>0</v>
      </c>
      <c r="DP27" s="5">
        <v>0</v>
      </c>
      <c r="DQ27" s="5">
        <v>0</v>
      </c>
      <c r="DR27" s="5">
        <v>0</v>
      </c>
      <c r="DS27" s="5">
        <v>0</v>
      </c>
      <c r="DT27" s="5">
        <v>0</v>
      </c>
      <c r="DU27" s="5">
        <v>0</v>
      </c>
      <c r="DV27" s="5">
        <v>0</v>
      </c>
      <c r="DW27" s="5">
        <v>0</v>
      </c>
      <c r="DX27" s="5">
        <v>0</v>
      </c>
      <c r="DY27" s="5">
        <v>0</v>
      </c>
      <c r="DZ27" s="5">
        <v>0</v>
      </c>
      <c r="EA27" s="5">
        <v>0</v>
      </c>
      <c r="EB27" s="5">
        <v>0</v>
      </c>
      <c r="EC27" s="6">
        <f t="shared" si="9"/>
        <v>0</v>
      </c>
      <c r="ED27" s="6">
        <f t="shared" si="31"/>
        <v>0</v>
      </c>
      <c r="EE27" s="6">
        <f t="shared" si="10"/>
        <v>0</v>
      </c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10" customFormat="1" ht="20.25" customHeight="1">
      <c r="A28" s="16">
        <v>19</v>
      </c>
      <c r="B28" s="35" t="s">
        <v>74</v>
      </c>
      <c r="C28" s="5">
        <v>576.5106</v>
      </c>
      <c r="D28" s="33">
        <v>137.2365</v>
      </c>
      <c r="E28" s="20">
        <f t="shared" si="11"/>
        <v>48763.1</v>
      </c>
      <c r="F28" s="28">
        <f t="shared" si="12"/>
        <v>11228.3</v>
      </c>
      <c r="G28" s="6">
        <f t="shared" si="0"/>
        <v>3494.85</v>
      </c>
      <c r="H28" s="6">
        <f t="shared" si="13"/>
        <v>31.12537071506818</v>
      </c>
      <c r="I28" s="6">
        <f t="shared" si="14"/>
        <v>7.166997176143436</v>
      </c>
      <c r="J28" s="6">
        <f t="shared" si="1"/>
        <v>11409.9</v>
      </c>
      <c r="K28" s="6">
        <f t="shared" si="1"/>
        <v>1890</v>
      </c>
      <c r="L28" s="6">
        <f t="shared" si="2"/>
        <v>382.05000000000007</v>
      </c>
      <c r="M28" s="6">
        <f t="shared" si="15"/>
        <v>20.21428571428572</v>
      </c>
      <c r="N28" s="6">
        <f t="shared" si="16"/>
        <v>3.3484079615071134</v>
      </c>
      <c r="O28" s="6">
        <f t="shared" si="3"/>
        <v>4695.1</v>
      </c>
      <c r="P28" s="6">
        <f t="shared" si="3"/>
        <v>600</v>
      </c>
      <c r="Q28" s="6">
        <f t="shared" si="4"/>
        <v>173.18</v>
      </c>
      <c r="R28" s="6">
        <f t="shared" si="17"/>
        <v>28.863333333333337</v>
      </c>
      <c r="S28" s="5">
        <f t="shared" si="18"/>
        <v>3.6885263359672846</v>
      </c>
      <c r="T28" s="32">
        <v>33.1</v>
      </c>
      <c r="U28" s="32">
        <v>0</v>
      </c>
      <c r="V28" s="6">
        <v>0</v>
      </c>
      <c r="W28" s="6" t="e">
        <f t="shared" si="19"/>
        <v>#DIV/0!</v>
      </c>
      <c r="X28" s="5">
        <f t="shared" si="20"/>
        <v>0</v>
      </c>
      <c r="Y28" s="32">
        <v>2060</v>
      </c>
      <c r="Z28" s="32">
        <v>210</v>
      </c>
      <c r="AA28" s="6">
        <v>44.27</v>
      </c>
      <c r="AB28" s="6">
        <f t="shared" si="21"/>
        <v>21.080952380952382</v>
      </c>
      <c r="AC28" s="5">
        <f t="shared" si="22"/>
        <v>2.149029126213592</v>
      </c>
      <c r="AD28" s="32">
        <v>4662</v>
      </c>
      <c r="AE28" s="32">
        <v>600</v>
      </c>
      <c r="AF28" s="6">
        <v>173.18</v>
      </c>
      <c r="AG28" s="6">
        <f t="shared" si="23"/>
        <v>28.863333333333337</v>
      </c>
      <c r="AH28" s="5">
        <f t="shared" si="24"/>
        <v>3.714714714714715</v>
      </c>
      <c r="AI28" s="32">
        <v>64</v>
      </c>
      <c r="AJ28" s="32">
        <v>30</v>
      </c>
      <c r="AK28" s="6">
        <v>0</v>
      </c>
      <c r="AL28" s="6">
        <f t="shared" si="25"/>
        <v>0</v>
      </c>
      <c r="AM28" s="5">
        <f t="shared" si="26"/>
        <v>0</v>
      </c>
      <c r="AN28" s="7">
        <v>0</v>
      </c>
      <c r="AO28" s="7">
        <v>0</v>
      </c>
      <c r="AP28" s="6">
        <v>0</v>
      </c>
      <c r="AQ28" s="6" t="e">
        <f t="shared" si="27"/>
        <v>#DIV/0!</v>
      </c>
      <c r="AR28" s="5" t="e">
        <f t="shared" si="28"/>
        <v>#DIV/0!</v>
      </c>
      <c r="AS28" s="7">
        <v>0</v>
      </c>
      <c r="AT28" s="7">
        <v>0</v>
      </c>
      <c r="AU28" s="5">
        <v>0</v>
      </c>
      <c r="AV28" s="5">
        <v>0</v>
      </c>
      <c r="AW28" s="5">
        <v>0</v>
      </c>
      <c r="AX28" s="5">
        <v>0</v>
      </c>
      <c r="AY28" s="5">
        <v>37353.2</v>
      </c>
      <c r="AZ28" s="5">
        <v>9338.3</v>
      </c>
      <c r="BA28" s="5">
        <v>3112.8</v>
      </c>
      <c r="BB28" s="8">
        <v>0</v>
      </c>
      <c r="BC28" s="8">
        <v>0</v>
      </c>
      <c r="BD28" s="8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6">
        <f t="shared" si="5"/>
        <v>2462</v>
      </c>
      <c r="BO28" s="6">
        <f t="shared" si="5"/>
        <v>510</v>
      </c>
      <c r="BP28" s="6">
        <f t="shared" si="6"/>
        <v>82</v>
      </c>
      <c r="BQ28" s="6">
        <f t="shared" si="29"/>
        <v>16.07843137254902</v>
      </c>
      <c r="BR28" s="5">
        <f t="shared" si="30"/>
        <v>3.3306255077173033</v>
      </c>
      <c r="BS28" s="32">
        <v>1506</v>
      </c>
      <c r="BT28" s="32">
        <v>300</v>
      </c>
      <c r="BU28" s="6">
        <v>82</v>
      </c>
      <c r="BV28" s="5">
        <v>800</v>
      </c>
      <c r="BW28" s="5">
        <v>150</v>
      </c>
      <c r="BX28" s="6">
        <v>0</v>
      </c>
      <c r="BY28" s="6">
        <v>0</v>
      </c>
      <c r="BZ28" s="6">
        <v>0</v>
      </c>
      <c r="CA28" s="6">
        <v>0</v>
      </c>
      <c r="CB28" s="32">
        <v>156</v>
      </c>
      <c r="CC28" s="32">
        <v>60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400</v>
      </c>
      <c r="CL28" s="5">
        <v>0</v>
      </c>
      <c r="CM28" s="5">
        <v>0</v>
      </c>
      <c r="CN28" s="32">
        <v>1728.8</v>
      </c>
      <c r="CO28" s="32">
        <v>540</v>
      </c>
      <c r="CP28" s="5">
        <v>82.6</v>
      </c>
      <c r="CQ28" s="5">
        <v>1728.8</v>
      </c>
      <c r="CR28" s="5">
        <v>540</v>
      </c>
      <c r="CS28" s="5">
        <v>82.6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6">
        <f t="shared" si="7"/>
        <v>48763.1</v>
      </c>
      <c r="DH28" s="6">
        <f t="shared" si="7"/>
        <v>11228.3</v>
      </c>
      <c r="DI28" s="6">
        <f t="shared" si="8"/>
        <v>3494.85</v>
      </c>
      <c r="DJ28" s="5">
        <v>0</v>
      </c>
      <c r="DK28" s="5">
        <v>0</v>
      </c>
      <c r="DL28" s="5">
        <v>0</v>
      </c>
      <c r="DM28" s="5">
        <v>0</v>
      </c>
      <c r="DN28" s="5">
        <v>0</v>
      </c>
      <c r="DO28" s="5">
        <v>0</v>
      </c>
      <c r="DP28" s="5">
        <v>0</v>
      </c>
      <c r="DQ28" s="5">
        <v>0</v>
      </c>
      <c r="DR28" s="5">
        <v>0</v>
      </c>
      <c r="DS28" s="5">
        <v>0</v>
      </c>
      <c r="DT28" s="5">
        <v>0</v>
      </c>
      <c r="DU28" s="5">
        <v>0</v>
      </c>
      <c r="DV28" s="5">
        <v>0</v>
      </c>
      <c r="DW28" s="5">
        <v>0</v>
      </c>
      <c r="DX28" s="5">
        <v>0</v>
      </c>
      <c r="DY28" s="5">
        <v>0</v>
      </c>
      <c r="DZ28" s="5">
        <v>0</v>
      </c>
      <c r="EA28" s="5">
        <v>0</v>
      </c>
      <c r="EB28" s="5">
        <v>0</v>
      </c>
      <c r="EC28" s="6">
        <f t="shared" si="9"/>
        <v>0</v>
      </c>
      <c r="ED28" s="6">
        <f t="shared" si="31"/>
        <v>0</v>
      </c>
      <c r="EE28" s="6">
        <f t="shared" si="10"/>
        <v>0</v>
      </c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10" customFormat="1" ht="20.25" customHeight="1">
      <c r="A29" s="16">
        <v>20</v>
      </c>
      <c r="B29" s="35" t="s">
        <v>75</v>
      </c>
      <c r="C29" s="5">
        <v>8309.878</v>
      </c>
      <c r="D29" s="33">
        <v>3534.852</v>
      </c>
      <c r="E29" s="20">
        <f t="shared" si="11"/>
        <v>32949.2</v>
      </c>
      <c r="F29" s="28">
        <f t="shared" si="12"/>
        <v>13476.224999999999</v>
      </c>
      <c r="G29" s="6">
        <f t="shared" si="0"/>
        <v>1597.319</v>
      </c>
      <c r="H29" s="6">
        <f t="shared" si="13"/>
        <v>11.852866808026729</v>
      </c>
      <c r="I29" s="6">
        <f t="shared" si="14"/>
        <v>4.847823315892344</v>
      </c>
      <c r="J29" s="6">
        <f t="shared" si="1"/>
        <v>8527.7</v>
      </c>
      <c r="K29" s="6">
        <f t="shared" si="1"/>
        <v>1486.2</v>
      </c>
      <c r="L29" s="6">
        <f t="shared" si="2"/>
        <v>216.019</v>
      </c>
      <c r="M29" s="6">
        <f t="shared" si="15"/>
        <v>14.534988561431838</v>
      </c>
      <c r="N29" s="6">
        <f t="shared" si="16"/>
        <v>2.533144927706181</v>
      </c>
      <c r="O29" s="6">
        <f t="shared" si="3"/>
        <v>2500.7</v>
      </c>
      <c r="P29" s="6">
        <f t="shared" si="3"/>
        <v>500</v>
      </c>
      <c r="Q29" s="6">
        <f t="shared" si="4"/>
        <v>83.019</v>
      </c>
      <c r="R29" s="6">
        <f t="shared" si="17"/>
        <v>16.603800000000003</v>
      </c>
      <c r="S29" s="5">
        <f t="shared" si="18"/>
        <v>3.319830447474707</v>
      </c>
      <c r="T29" s="32">
        <v>0.7</v>
      </c>
      <c r="U29" s="32">
        <v>0</v>
      </c>
      <c r="V29" s="6">
        <v>0</v>
      </c>
      <c r="W29" s="6" t="e">
        <f t="shared" si="19"/>
        <v>#DIV/0!</v>
      </c>
      <c r="X29" s="5">
        <f t="shared" si="20"/>
        <v>0</v>
      </c>
      <c r="Y29" s="32">
        <v>1950</v>
      </c>
      <c r="Z29" s="32">
        <v>199.2</v>
      </c>
      <c r="AA29" s="6">
        <v>0</v>
      </c>
      <c r="AB29" s="6">
        <f t="shared" si="21"/>
        <v>0</v>
      </c>
      <c r="AC29" s="5">
        <f t="shared" si="22"/>
        <v>0</v>
      </c>
      <c r="AD29" s="32">
        <v>2500</v>
      </c>
      <c r="AE29" s="32">
        <v>500</v>
      </c>
      <c r="AF29" s="6">
        <v>83.019</v>
      </c>
      <c r="AG29" s="6">
        <f t="shared" si="23"/>
        <v>16.603800000000003</v>
      </c>
      <c r="AH29" s="5">
        <f t="shared" si="24"/>
        <v>3.3207600000000004</v>
      </c>
      <c r="AI29" s="32">
        <v>88</v>
      </c>
      <c r="AJ29" s="32">
        <v>22</v>
      </c>
      <c r="AK29" s="6">
        <v>0</v>
      </c>
      <c r="AL29" s="6">
        <f t="shared" si="25"/>
        <v>0</v>
      </c>
      <c r="AM29" s="5">
        <f t="shared" si="26"/>
        <v>0</v>
      </c>
      <c r="AN29" s="7">
        <v>0</v>
      </c>
      <c r="AO29" s="7">
        <v>0</v>
      </c>
      <c r="AP29" s="6">
        <v>0</v>
      </c>
      <c r="AQ29" s="6" t="e">
        <f t="shared" si="27"/>
        <v>#DIV/0!</v>
      </c>
      <c r="AR29" s="5" t="e">
        <f t="shared" si="28"/>
        <v>#DIV/0!</v>
      </c>
      <c r="AS29" s="7">
        <v>0</v>
      </c>
      <c r="AT29" s="7">
        <v>0</v>
      </c>
      <c r="AU29" s="5">
        <v>0</v>
      </c>
      <c r="AV29" s="5">
        <v>0</v>
      </c>
      <c r="AW29" s="5">
        <v>0</v>
      </c>
      <c r="AX29" s="5">
        <v>0</v>
      </c>
      <c r="AY29" s="5">
        <v>16575.3</v>
      </c>
      <c r="AZ29" s="5">
        <v>4143.825</v>
      </c>
      <c r="BA29" s="5">
        <v>1381.3</v>
      </c>
      <c r="BB29" s="8">
        <v>0</v>
      </c>
      <c r="BC29" s="8">
        <v>0</v>
      </c>
      <c r="BD29" s="8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6">
        <f t="shared" si="5"/>
        <v>3329</v>
      </c>
      <c r="BO29" s="6">
        <f t="shared" si="5"/>
        <v>600</v>
      </c>
      <c r="BP29" s="6">
        <f t="shared" si="6"/>
        <v>90</v>
      </c>
      <c r="BQ29" s="6">
        <f t="shared" si="29"/>
        <v>15</v>
      </c>
      <c r="BR29" s="5">
        <f t="shared" si="30"/>
        <v>2.7035145689396214</v>
      </c>
      <c r="BS29" s="32">
        <v>3329</v>
      </c>
      <c r="BT29" s="32">
        <v>600</v>
      </c>
      <c r="BU29" s="6">
        <v>90</v>
      </c>
      <c r="BV29" s="6">
        <v>0</v>
      </c>
      <c r="BW29" s="6">
        <v>0</v>
      </c>
      <c r="BX29" s="6">
        <v>0</v>
      </c>
      <c r="BY29" s="6">
        <v>0</v>
      </c>
      <c r="BZ29" s="6">
        <v>0</v>
      </c>
      <c r="CA29" s="6">
        <v>0</v>
      </c>
      <c r="CB29" s="6">
        <v>0</v>
      </c>
      <c r="CC29" s="6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32">
        <v>660</v>
      </c>
      <c r="CO29" s="32">
        <v>165</v>
      </c>
      <c r="CP29" s="5">
        <v>43</v>
      </c>
      <c r="CQ29" s="5">
        <v>660</v>
      </c>
      <c r="CR29" s="5">
        <v>165</v>
      </c>
      <c r="CS29" s="5">
        <v>43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6">
        <f t="shared" si="7"/>
        <v>25103</v>
      </c>
      <c r="DH29" s="6">
        <f t="shared" si="7"/>
        <v>5630.025</v>
      </c>
      <c r="DI29" s="6">
        <f t="shared" si="8"/>
        <v>1597.319</v>
      </c>
      <c r="DJ29" s="5">
        <v>0</v>
      </c>
      <c r="DK29" s="5">
        <v>0</v>
      </c>
      <c r="DL29" s="5">
        <v>0</v>
      </c>
      <c r="DM29" s="5">
        <v>7846.2</v>
      </c>
      <c r="DN29" s="5">
        <v>7846.2</v>
      </c>
      <c r="DO29" s="5">
        <v>0</v>
      </c>
      <c r="DP29" s="5">
        <v>0</v>
      </c>
      <c r="DQ29" s="5">
        <v>0</v>
      </c>
      <c r="DR29" s="5">
        <v>0</v>
      </c>
      <c r="DS29" s="5">
        <v>0</v>
      </c>
      <c r="DT29" s="5">
        <v>0</v>
      </c>
      <c r="DU29" s="5">
        <v>0</v>
      </c>
      <c r="DV29" s="5">
        <v>0</v>
      </c>
      <c r="DW29" s="5">
        <v>0</v>
      </c>
      <c r="DX29" s="5">
        <v>0</v>
      </c>
      <c r="DY29" s="5">
        <v>0</v>
      </c>
      <c r="DZ29" s="5">
        <v>0</v>
      </c>
      <c r="EA29" s="5">
        <v>0</v>
      </c>
      <c r="EB29" s="5">
        <v>0</v>
      </c>
      <c r="EC29" s="6">
        <f t="shared" si="9"/>
        <v>7846.2</v>
      </c>
      <c r="ED29" s="6">
        <f t="shared" si="31"/>
        <v>7846.2</v>
      </c>
      <c r="EE29" s="6">
        <f t="shared" si="10"/>
        <v>0</v>
      </c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10" customFormat="1" ht="20.25" customHeight="1">
      <c r="A30" s="16">
        <v>21</v>
      </c>
      <c r="B30" s="35" t="s">
        <v>76</v>
      </c>
      <c r="C30" s="5">
        <v>21.61</v>
      </c>
      <c r="D30" s="33">
        <v>0</v>
      </c>
      <c r="E30" s="20">
        <f t="shared" si="11"/>
        <v>7186.3</v>
      </c>
      <c r="F30" s="28">
        <f t="shared" si="12"/>
        <v>1796.475</v>
      </c>
      <c r="G30" s="6">
        <f t="shared" si="0"/>
        <v>403.695</v>
      </c>
      <c r="H30" s="6">
        <f t="shared" si="13"/>
        <v>22.47150670062205</v>
      </c>
      <c r="I30" s="6">
        <f t="shared" si="14"/>
        <v>5.617563975898585</v>
      </c>
      <c r="J30" s="6">
        <f t="shared" si="1"/>
        <v>2908</v>
      </c>
      <c r="K30" s="6">
        <f t="shared" si="1"/>
        <v>726.9</v>
      </c>
      <c r="L30" s="6">
        <f t="shared" si="2"/>
        <v>47.195</v>
      </c>
      <c r="M30" s="6">
        <f t="shared" si="15"/>
        <v>6.492639977988719</v>
      </c>
      <c r="N30" s="6">
        <f t="shared" si="16"/>
        <v>1.6229367262723522</v>
      </c>
      <c r="O30" s="6">
        <f t="shared" si="3"/>
        <v>378.2</v>
      </c>
      <c r="P30" s="6">
        <f t="shared" si="3"/>
        <v>94.5</v>
      </c>
      <c r="Q30" s="6">
        <f t="shared" si="4"/>
        <v>17.195</v>
      </c>
      <c r="R30" s="6">
        <f t="shared" si="17"/>
        <v>18.195767195767196</v>
      </c>
      <c r="S30" s="5">
        <f t="shared" si="18"/>
        <v>4.54653622421999</v>
      </c>
      <c r="T30" s="32">
        <v>0</v>
      </c>
      <c r="U30" s="32">
        <v>0</v>
      </c>
      <c r="V30" s="6">
        <v>0</v>
      </c>
      <c r="W30" s="6" t="e">
        <f t="shared" si="19"/>
        <v>#DIV/0!</v>
      </c>
      <c r="X30" s="5" t="e">
        <f t="shared" si="20"/>
        <v>#DIV/0!</v>
      </c>
      <c r="Y30" s="32">
        <v>1547.8</v>
      </c>
      <c r="Z30" s="32">
        <v>386.9</v>
      </c>
      <c r="AA30" s="6">
        <v>0</v>
      </c>
      <c r="AB30" s="6">
        <f t="shared" si="21"/>
        <v>0</v>
      </c>
      <c r="AC30" s="5">
        <f t="shared" si="22"/>
        <v>0</v>
      </c>
      <c r="AD30" s="32">
        <v>378.2</v>
      </c>
      <c r="AE30" s="32">
        <v>94.5</v>
      </c>
      <c r="AF30" s="6">
        <v>17.195</v>
      </c>
      <c r="AG30" s="6">
        <f t="shared" si="23"/>
        <v>18.195767195767196</v>
      </c>
      <c r="AH30" s="5">
        <f t="shared" si="24"/>
        <v>4.54653622421999</v>
      </c>
      <c r="AI30" s="32">
        <v>0</v>
      </c>
      <c r="AJ30" s="32">
        <v>0</v>
      </c>
      <c r="AK30" s="6">
        <v>0</v>
      </c>
      <c r="AL30" s="6" t="e">
        <f t="shared" si="25"/>
        <v>#DIV/0!</v>
      </c>
      <c r="AM30" s="5" t="e">
        <f t="shared" si="26"/>
        <v>#DIV/0!</v>
      </c>
      <c r="AN30" s="7">
        <v>0</v>
      </c>
      <c r="AO30" s="7">
        <v>0</v>
      </c>
      <c r="AP30" s="6">
        <v>0</v>
      </c>
      <c r="AQ30" s="6" t="e">
        <f t="shared" si="27"/>
        <v>#DIV/0!</v>
      </c>
      <c r="AR30" s="5" t="e">
        <f t="shared" si="28"/>
        <v>#DIV/0!</v>
      </c>
      <c r="AS30" s="7">
        <v>0</v>
      </c>
      <c r="AT30" s="7">
        <v>0</v>
      </c>
      <c r="AU30" s="5">
        <v>0</v>
      </c>
      <c r="AV30" s="5">
        <v>0</v>
      </c>
      <c r="AW30" s="5">
        <v>0</v>
      </c>
      <c r="AX30" s="5">
        <v>0</v>
      </c>
      <c r="AY30" s="5">
        <v>4278.3</v>
      </c>
      <c r="AZ30" s="5">
        <v>1069.575</v>
      </c>
      <c r="BA30" s="5">
        <v>356.5</v>
      </c>
      <c r="BB30" s="8">
        <v>0</v>
      </c>
      <c r="BC30" s="8">
        <v>0</v>
      </c>
      <c r="BD30" s="8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6">
        <f t="shared" si="5"/>
        <v>842</v>
      </c>
      <c r="BO30" s="6">
        <f t="shared" si="5"/>
        <v>210.5</v>
      </c>
      <c r="BP30" s="6">
        <f t="shared" si="6"/>
        <v>30</v>
      </c>
      <c r="BQ30" s="6">
        <f t="shared" si="29"/>
        <v>14.251781472684085</v>
      </c>
      <c r="BR30" s="5">
        <f t="shared" si="30"/>
        <v>3.5629453681710213</v>
      </c>
      <c r="BS30" s="32">
        <v>842</v>
      </c>
      <c r="BT30" s="32">
        <v>210.5</v>
      </c>
      <c r="BU30" s="6">
        <v>30</v>
      </c>
      <c r="BV30" s="6">
        <v>0</v>
      </c>
      <c r="BW30" s="6">
        <v>0</v>
      </c>
      <c r="BX30" s="6">
        <v>0</v>
      </c>
      <c r="BY30" s="6">
        <v>0</v>
      </c>
      <c r="BZ30" s="6">
        <v>0</v>
      </c>
      <c r="CA30" s="6">
        <v>0</v>
      </c>
      <c r="CB30" s="6">
        <v>0</v>
      </c>
      <c r="CC30" s="6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32">
        <v>140</v>
      </c>
      <c r="CO30" s="32">
        <v>35</v>
      </c>
      <c r="CP30" s="5">
        <v>0</v>
      </c>
      <c r="CQ30" s="5">
        <v>140</v>
      </c>
      <c r="CR30" s="5">
        <v>35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6">
        <f t="shared" si="7"/>
        <v>7186.3</v>
      </c>
      <c r="DH30" s="6">
        <f t="shared" si="7"/>
        <v>1796.475</v>
      </c>
      <c r="DI30" s="6">
        <f t="shared" si="8"/>
        <v>403.695</v>
      </c>
      <c r="DJ30" s="5">
        <v>0</v>
      </c>
      <c r="DK30" s="5">
        <v>0</v>
      </c>
      <c r="DL30" s="5">
        <v>0</v>
      </c>
      <c r="DM30" s="5">
        <v>0</v>
      </c>
      <c r="DN30" s="5">
        <v>0</v>
      </c>
      <c r="DO30" s="5">
        <v>0</v>
      </c>
      <c r="DP30" s="5">
        <v>0</v>
      </c>
      <c r="DQ30" s="5">
        <v>0</v>
      </c>
      <c r="DR30" s="5">
        <v>0</v>
      </c>
      <c r="DS30" s="5">
        <v>0</v>
      </c>
      <c r="DT30" s="5">
        <v>0</v>
      </c>
      <c r="DU30" s="5">
        <v>0</v>
      </c>
      <c r="DV30" s="5">
        <v>0</v>
      </c>
      <c r="DW30" s="5">
        <v>0</v>
      </c>
      <c r="DX30" s="5">
        <v>0</v>
      </c>
      <c r="DY30" s="5">
        <v>0</v>
      </c>
      <c r="DZ30" s="5">
        <v>0</v>
      </c>
      <c r="EA30" s="5">
        <v>0</v>
      </c>
      <c r="EB30" s="5">
        <v>0</v>
      </c>
      <c r="EC30" s="6">
        <f t="shared" si="9"/>
        <v>0</v>
      </c>
      <c r="ED30" s="6">
        <f t="shared" si="31"/>
        <v>0</v>
      </c>
      <c r="EE30" s="6">
        <f t="shared" si="10"/>
        <v>0</v>
      </c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10" customFormat="1" ht="20.25" customHeight="1">
      <c r="A31" s="16">
        <v>22</v>
      </c>
      <c r="B31" s="35" t="s">
        <v>77</v>
      </c>
      <c r="C31" s="5">
        <v>2333.0954</v>
      </c>
      <c r="D31" s="33">
        <v>1632.3521</v>
      </c>
      <c r="E31" s="20">
        <f t="shared" si="11"/>
        <v>23062.7</v>
      </c>
      <c r="F31" s="28">
        <f t="shared" si="12"/>
        <v>4825.625</v>
      </c>
      <c r="G31" s="6">
        <f t="shared" si="0"/>
        <v>1697</v>
      </c>
      <c r="H31" s="6">
        <f t="shared" si="13"/>
        <v>35.16642921901308</v>
      </c>
      <c r="I31" s="6">
        <f t="shared" si="14"/>
        <v>7.358201771691952</v>
      </c>
      <c r="J31" s="6">
        <f t="shared" si="1"/>
        <v>6680.2</v>
      </c>
      <c r="K31" s="6">
        <f t="shared" si="1"/>
        <v>730</v>
      </c>
      <c r="L31" s="6">
        <f t="shared" si="2"/>
        <v>331.8</v>
      </c>
      <c r="M31" s="6">
        <f t="shared" si="15"/>
        <v>45.45205479452055</v>
      </c>
      <c r="N31" s="6">
        <f t="shared" si="16"/>
        <v>4.9669171581689175</v>
      </c>
      <c r="O31" s="6">
        <f t="shared" si="3"/>
        <v>2875.5</v>
      </c>
      <c r="P31" s="6">
        <f t="shared" si="3"/>
        <v>200</v>
      </c>
      <c r="Q31" s="6">
        <f t="shared" si="4"/>
        <v>43.8</v>
      </c>
      <c r="R31" s="6">
        <f t="shared" si="17"/>
        <v>21.9</v>
      </c>
      <c r="S31" s="5">
        <f t="shared" si="18"/>
        <v>1.5232133541992696</v>
      </c>
      <c r="T31" s="32">
        <v>0</v>
      </c>
      <c r="U31" s="32">
        <v>0</v>
      </c>
      <c r="V31" s="6">
        <v>0</v>
      </c>
      <c r="W31" s="6" t="e">
        <f t="shared" si="19"/>
        <v>#DIV/0!</v>
      </c>
      <c r="X31" s="5" t="e">
        <f t="shared" si="20"/>
        <v>#DIV/0!</v>
      </c>
      <c r="Y31" s="32">
        <v>2628.7</v>
      </c>
      <c r="Z31" s="32">
        <v>310</v>
      </c>
      <c r="AA31" s="6">
        <v>0</v>
      </c>
      <c r="AB31" s="6">
        <f t="shared" si="21"/>
        <v>0</v>
      </c>
      <c r="AC31" s="5">
        <f t="shared" si="22"/>
        <v>0</v>
      </c>
      <c r="AD31" s="32">
        <v>2875.5</v>
      </c>
      <c r="AE31" s="32">
        <v>200</v>
      </c>
      <c r="AF31" s="6">
        <v>43.8</v>
      </c>
      <c r="AG31" s="6">
        <f t="shared" si="23"/>
        <v>21.9</v>
      </c>
      <c r="AH31" s="5">
        <f t="shared" si="24"/>
        <v>1.5232133541992696</v>
      </c>
      <c r="AI31" s="32">
        <v>40</v>
      </c>
      <c r="AJ31" s="32">
        <v>10</v>
      </c>
      <c r="AK31" s="6">
        <v>0</v>
      </c>
      <c r="AL31" s="6">
        <f t="shared" si="25"/>
        <v>0</v>
      </c>
      <c r="AM31" s="5">
        <f t="shared" si="26"/>
        <v>0</v>
      </c>
      <c r="AN31" s="7">
        <v>0</v>
      </c>
      <c r="AO31" s="7">
        <v>0</v>
      </c>
      <c r="AP31" s="6">
        <v>0</v>
      </c>
      <c r="AQ31" s="6" t="e">
        <f t="shared" si="27"/>
        <v>#DIV/0!</v>
      </c>
      <c r="AR31" s="5" t="e">
        <f t="shared" si="28"/>
        <v>#DIV/0!</v>
      </c>
      <c r="AS31" s="7">
        <v>0</v>
      </c>
      <c r="AT31" s="7">
        <v>0</v>
      </c>
      <c r="AU31" s="5">
        <v>0</v>
      </c>
      <c r="AV31" s="5">
        <v>0</v>
      </c>
      <c r="AW31" s="5">
        <v>0</v>
      </c>
      <c r="AX31" s="5">
        <v>0</v>
      </c>
      <c r="AY31" s="5">
        <v>16382.5</v>
      </c>
      <c r="AZ31" s="5">
        <v>4095.625</v>
      </c>
      <c r="BA31" s="5">
        <v>1365.2</v>
      </c>
      <c r="BB31" s="8">
        <v>0</v>
      </c>
      <c r="BC31" s="8">
        <v>0</v>
      </c>
      <c r="BD31" s="8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6">
        <f t="shared" si="5"/>
        <v>736</v>
      </c>
      <c r="BO31" s="6">
        <f t="shared" si="5"/>
        <v>110</v>
      </c>
      <c r="BP31" s="6">
        <f t="shared" si="6"/>
        <v>288</v>
      </c>
      <c r="BQ31" s="6">
        <f t="shared" si="29"/>
        <v>261.8181818181818</v>
      </c>
      <c r="BR31" s="5">
        <f t="shared" si="30"/>
        <v>39.130434782608695</v>
      </c>
      <c r="BS31" s="32">
        <v>706</v>
      </c>
      <c r="BT31" s="32">
        <v>100</v>
      </c>
      <c r="BU31" s="6">
        <v>288</v>
      </c>
      <c r="BV31" s="6">
        <v>0</v>
      </c>
      <c r="BW31" s="6">
        <v>0</v>
      </c>
      <c r="BX31" s="6">
        <v>0</v>
      </c>
      <c r="BY31" s="6">
        <v>0</v>
      </c>
      <c r="BZ31" s="6">
        <v>0</v>
      </c>
      <c r="CA31" s="6">
        <v>0</v>
      </c>
      <c r="CB31" s="32">
        <v>30</v>
      </c>
      <c r="CC31" s="32">
        <v>10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32">
        <v>400</v>
      </c>
      <c r="CO31" s="32">
        <v>100</v>
      </c>
      <c r="CP31" s="5">
        <v>0</v>
      </c>
      <c r="CQ31" s="5">
        <v>400</v>
      </c>
      <c r="CR31" s="5">
        <v>100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6">
        <f t="shared" si="7"/>
        <v>23062.7</v>
      </c>
      <c r="DH31" s="6">
        <f t="shared" si="7"/>
        <v>4825.625</v>
      </c>
      <c r="DI31" s="6">
        <f t="shared" si="8"/>
        <v>1697</v>
      </c>
      <c r="DJ31" s="5">
        <v>0</v>
      </c>
      <c r="DK31" s="5">
        <v>0</v>
      </c>
      <c r="DL31" s="5">
        <v>0</v>
      </c>
      <c r="DM31" s="5">
        <v>0</v>
      </c>
      <c r="DN31" s="5">
        <v>0</v>
      </c>
      <c r="DO31" s="5">
        <v>0</v>
      </c>
      <c r="DP31" s="5">
        <v>0</v>
      </c>
      <c r="DQ31" s="5">
        <v>0</v>
      </c>
      <c r="DR31" s="5">
        <v>0</v>
      </c>
      <c r="DS31" s="5">
        <v>0</v>
      </c>
      <c r="DT31" s="5">
        <v>0</v>
      </c>
      <c r="DU31" s="5">
        <v>0</v>
      </c>
      <c r="DV31" s="5">
        <v>0</v>
      </c>
      <c r="DW31" s="5">
        <v>0</v>
      </c>
      <c r="DX31" s="5">
        <v>0</v>
      </c>
      <c r="DY31" s="5">
        <v>0</v>
      </c>
      <c r="DZ31" s="5">
        <v>0</v>
      </c>
      <c r="EA31" s="5">
        <v>0</v>
      </c>
      <c r="EB31" s="5">
        <v>0</v>
      </c>
      <c r="EC31" s="6">
        <f t="shared" si="9"/>
        <v>0</v>
      </c>
      <c r="ED31" s="6">
        <f t="shared" si="31"/>
        <v>0</v>
      </c>
      <c r="EE31" s="6">
        <f t="shared" si="10"/>
        <v>0</v>
      </c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10" customFormat="1" ht="20.25" customHeight="1">
      <c r="A32" s="16">
        <v>23</v>
      </c>
      <c r="B32" s="35" t="s">
        <v>78</v>
      </c>
      <c r="C32" s="5">
        <v>8963.4962</v>
      </c>
      <c r="D32" s="33">
        <v>2472.1697</v>
      </c>
      <c r="E32" s="20">
        <f t="shared" si="11"/>
        <v>56499.100000000006</v>
      </c>
      <c r="F32" s="28">
        <f t="shared" si="12"/>
        <v>19872.625</v>
      </c>
      <c r="G32" s="6">
        <f t="shared" si="0"/>
        <v>3386</v>
      </c>
      <c r="H32" s="6">
        <f t="shared" si="13"/>
        <v>17.038514036268484</v>
      </c>
      <c r="I32" s="6">
        <f t="shared" si="14"/>
        <v>5.993015817951082</v>
      </c>
      <c r="J32" s="6">
        <f t="shared" si="1"/>
        <v>9667.8</v>
      </c>
      <c r="K32" s="6">
        <f t="shared" si="1"/>
        <v>1445.7</v>
      </c>
      <c r="L32" s="6">
        <f t="shared" si="2"/>
        <v>230</v>
      </c>
      <c r="M32" s="6">
        <f t="shared" si="15"/>
        <v>15.909248115099949</v>
      </c>
      <c r="N32" s="6">
        <f t="shared" si="16"/>
        <v>2.3790314239020254</v>
      </c>
      <c r="O32" s="6">
        <f t="shared" si="3"/>
        <v>3346.3999999999996</v>
      </c>
      <c r="P32" s="6">
        <f t="shared" si="3"/>
        <v>455.1</v>
      </c>
      <c r="Q32" s="6">
        <f t="shared" si="4"/>
        <v>0</v>
      </c>
      <c r="R32" s="6">
        <f t="shared" si="17"/>
        <v>0</v>
      </c>
      <c r="S32" s="5">
        <f t="shared" si="18"/>
        <v>0</v>
      </c>
      <c r="T32" s="32">
        <v>35.7</v>
      </c>
      <c r="U32" s="32">
        <v>5.1</v>
      </c>
      <c r="V32" s="6">
        <v>0</v>
      </c>
      <c r="W32" s="6">
        <f t="shared" si="19"/>
        <v>0</v>
      </c>
      <c r="X32" s="5">
        <f t="shared" si="20"/>
        <v>0</v>
      </c>
      <c r="Y32" s="32">
        <v>1328.5</v>
      </c>
      <c r="Z32" s="32">
        <v>260</v>
      </c>
      <c r="AA32" s="6">
        <v>0</v>
      </c>
      <c r="AB32" s="6">
        <f t="shared" si="21"/>
        <v>0</v>
      </c>
      <c r="AC32" s="5">
        <f t="shared" si="22"/>
        <v>0</v>
      </c>
      <c r="AD32" s="32">
        <v>3310.7</v>
      </c>
      <c r="AE32" s="32">
        <v>450</v>
      </c>
      <c r="AF32" s="6">
        <v>0</v>
      </c>
      <c r="AG32" s="6">
        <f t="shared" si="23"/>
        <v>0</v>
      </c>
      <c r="AH32" s="5">
        <f t="shared" si="24"/>
        <v>0</v>
      </c>
      <c r="AI32" s="32">
        <v>80</v>
      </c>
      <c r="AJ32" s="32">
        <v>20</v>
      </c>
      <c r="AK32" s="6">
        <v>150</v>
      </c>
      <c r="AL32" s="6">
        <f t="shared" si="25"/>
        <v>750</v>
      </c>
      <c r="AM32" s="5">
        <f t="shared" si="26"/>
        <v>187.5</v>
      </c>
      <c r="AN32" s="7">
        <v>0</v>
      </c>
      <c r="AO32" s="7">
        <v>0</v>
      </c>
      <c r="AP32" s="6">
        <v>0</v>
      </c>
      <c r="AQ32" s="6" t="e">
        <f t="shared" si="27"/>
        <v>#DIV/0!</v>
      </c>
      <c r="AR32" s="5" t="e">
        <f t="shared" si="28"/>
        <v>#DIV/0!</v>
      </c>
      <c r="AS32" s="7">
        <v>0</v>
      </c>
      <c r="AT32" s="7">
        <v>0</v>
      </c>
      <c r="AU32" s="5">
        <v>0</v>
      </c>
      <c r="AV32" s="5">
        <v>0</v>
      </c>
      <c r="AW32" s="5">
        <v>0</v>
      </c>
      <c r="AX32" s="5">
        <v>0</v>
      </c>
      <c r="AY32" s="5">
        <v>37872.5</v>
      </c>
      <c r="AZ32" s="5">
        <v>9468.125</v>
      </c>
      <c r="BA32" s="5">
        <v>3156</v>
      </c>
      <c r="BB32" s="8">
        <v>0</v>
      </c>
      <c r="BC32" s="8">
        <v>0</v>
      </c>
      <c r="BD32" s="8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6">
        <f t="shared" si="5"/>
        <v>2242.4</v>
      </c>
      <c r="BO32" s="6">
        <f t="shared" si="5"/>
        <v>560.6</v>
      </c>
      <c r="BP32" s="6">
        <f t="shared" si="6"/>
        <v>80</v>
      </c>
      <c r="BQ32" s="6">
        <f t="shared" si="29"/>
        <v>14.270424545130217</v>
      </c>
      <c r="BR32" s="5">
        <f t="shared" si="30"/>
        <v>3.567606136282554</v>
      </c>
      <c r="BS32" s="32">
        <v>688</v>
      </c>
      <c r="BT32" s="32">
        <v>172</v>
      </c>
      <c r="BU32" s="6">
        <v>40</v>
      </c>
      <c r="BV32" s="5">
        <v>1074.4</v>
      </c>
      <c r="BW32" s="5">
        <v>268.6</v>
      </c>
      <c r="BX32" s="6">
        <v>0</v>
      </c>
      <c r="BY32" s="6">
        <v>0</v>
      </c>
      <c r="BZ32" s="6">
        <v>0</v>
      </c>
      <c r="CA32" s="6">
        <v>0</v>
      </c>
      <c r="CB32" s="32">
        <v>480</v>
      </c>
      <c r="CC32" s="32">
        <v>120</v>
      </c>
      <c r="CD32" s="5">
        <v>40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32">
        <v>2670.5</v>
      </c>
      <c r="CO32" s="32">
        <v>150</v>
      </c>
      <c r="CP32" s="5">
        <v>0</v>
      </c>
      <c r="CQ32" s="5">
        <v>700</v>
      </c>
      <c r="CR32" s="5">
        <v>150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6">
        <f t="shared" si="7"/>
        <v>47540.3</v>
      </c>
      <c r="DH32" s="6">
        <f t="shared" si="7"/>
        <v>10913.825</v>
      </c>
      <c r="DI32" s="6">
        <f t="shared" si="8"/>
        <v>3386</v>
      </c>
      <c r="DJ32" s="5">
        <v>0</v>
      </c>
      <c r="DK32" s="5">
        <v>0</v>
      </c>
      <c r="DL32" s="5">
        <v>0</v>
      </c>
      <c r="DM32" s="5">
        <v>8958.8</v>
      </c>
      <c r="DN32" s="5">
        <v>8958.8</v>
      </c>
      <c r="DO32" s="5">
        <v>0</v>
      </c>
      <c r="DP32" s="5">
        <v>0</v>
      </c>
      <c r="DQ32" s="5">
        <v>0</v>
      </c>
      <c r="DR32" s="5">
        <v>0</v>
      </c>
      <c r="DS32" s="5">
        <v>0</v>
      </c>
      <c r="DT32" s="5">
        <v>0</v>
      </c>
      <c r="DU32" s="5">
        <v>0</v>
      </c>
      <c r="DV32" s="5">
        <v>0</v>
      </c>
      <c r="DW32" s="5">
        <v>0</v>
      </c>
      <c r="DX32" s="5">
        <v>0</v>
      </c>
      <c r="DY32" s="5">
        <v>0</v>
      </c>
      <c r="DZ32" s="5">
        <v>0</v>
      </c>
      <c r="EA32" s="5">
        <v>0</v>
      </c>
      <c r="EB32" s="5">
        <v>0</v>
      </c>
      <c r="EC32" s="6">
        <f t="shared" si="9"/>
        <v>8958.8</v>
      </c>
      <c r="ED32" s="6">
        <f t="shared" si="31"/>
        <v>8958.8</v>
      </c>
      <c r="EE32" s="6">
        <f t="shared" si="10"/>
        <v>0</v>
      </c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10" customFormat="1" ht="20.25" customHeight="1">
      <c r="A33" s="16">
        <v>24</v>
      </c>
      <c r="B33" s="35" t="s">
        <v>79</v>
      </c>
      <c r="C33" s="5">
        <v>19362.9223</v>
      </c>
      <c r="D33" s="33">
        <v>2943.5038</v>
      </c>
      <c r="E33" s="20">
        <f t="shared" si="11"/>
        <v>87183.2</v>
      </c>
      <c r="F33" s="28">
        <f t="shared" si="12"/>
        <v>36203.35</v>
      </c>
      <c r="G33" s="6">
        <f t="shared" si="0"/>
        <v>4335.75</v>
      </c>
      <c r="H33" s="6">
        <f t="shared" si="13"/>
        <v>11.976101659100609</v>
      </c>
      <c r="I33" s="6">
        <f t="shared" si="14"/>
        <v>4.973148496499326</v>
      </c>
      <c r="J33" s="6">
        <f t="shared" si="1"/>
        <v>18487.8</v>
      </c>
      <c r="K33" s="6">
        <f t="shared" si="1"/>
        <v>4508</v>
      </c>
      <c r="L33" s="6">
        <f t="shared" si="2"/>
        <v>224.65</v>
      </c>
      <c r="M33" s="6">
        <f t="shared" si="15"/>
        <v>4.983362910381544</v>
      </c>
      <c r="N33" s="6">
        <f t="shared" si="16"/>
        <v>1.2151256504289316</v>
      </c>
      <c r="O33" s="6">
        <f t="shared" si="3"/>
        <v>6304</v>
      </c>
      <c r="P33" s="6">
        <f t="shared" si="3"/>
        <v>1501</v>
      </c>
      <c r="Q33" s="6">
        <f t="shared" si="4"/>
        <v>179.65</v>
      </c>
      <c r="R33" s="6">
        <f t="shared" si="17"/>
        <v>11.968687541638907</v>
      </c>
      <c r="S33" s="5">
        <f t="shared" si="18"/>
        <v>2.849777918781726</v>
      </c>
      <c r="T33" s="32">
        <v>4</v>
      </c>
      <c r="U33" s="32">
        <v>1</v>
      </c>
      <c r="V33" s="6">
        <v>0</v>
      </c>
      <c r="W33" s="6">
        <f t="shared" si="19"/>
        <v>0</v>
      </c>
      <c r="X33" s="5">
        <f t="shared" si="20"/>
        <v>0</v>
      </c>
      <c r="Y33" s="32">
        <v>8000</v>
      </c>
      <c r="Z33" s="32">
        <v>2000</v>
      </c>
      <c r="AA33" s="6">
        <v>0</v>
      </c>
      <c r="AB33" s="6">
        <f t="shared" si="21"/>
        <v>0</v>
      </c>
      <c r="AC33" s="5">
        <f t="shared" si="22"/>
        <v>0</v>
      </c>
      <c r="AD33" s="32">
        <v>6300</v>
      </c>
      <c r="AE33" s="32">
        <v>1500</v>
      </c>
      <c r="AF33" s="6">
        <v>179.65</v>
      </c>
      <c r="AG33" s="6">
        <f t="shared" si="23"/>
        <v>11.976666666666667</v>
      </c>
      <c r="AH33" s="5">
        <f t="shared" si="24"/>
        <v>2.8515873015873017</v>
      </c>
      <c r="AI33" s="32">
        <v>608</v>
      </c>
      <c r="AJ33" s="32">
        <v>152</v>
      </c>
      <c r="AK33" s="6">
        <v>0</v>
      </c>
      <c r="AL33" s="6">
        <f t="shared" si="25"/>
        <v>0</v>
      </c>
      <c r="AM33" s="5">
        <f t="shared" si="26"/>
        <v>0</v>
      </c>
      <c r="AN33" s="7">
        <v>0</v>
      </c>
      <c r="AO33" s="7">
        <v>0</v>
      </c>
      <c r="AP33" s="6">
        <v>0</v>
      </c>
      <c r="AQ33" s="6" t="e">
        <f t="shared" si="27"/>
        <v>#DIV/0!</v>
      </c>
      <c r="AR33" s="5" t="e">
        <f t="shared" si="28"/>
        <v>#DIV/0!</v>
      </c>
      <c r="AS33" s="7">
        <v>0</v>
      </c>
      <c r="AT33" s="7">
        <v>0</v>
      </c>
      <c r="AU33" s="5">
        <v>0</v>
      </c>
      <c r="AV33" s="5">
        <v>0</v>
      </c>
      <c r="AW33" s="5">
        <v>0</v>
      </c>
      <c r="AX33" s="5">
        <v>0</v>
      </c>
      <c r="AY33" s="5">
        <v>49333.399999999994</v>
      </c>
      <c r="AZ33" s="5">
        <v>12333.349999999999</v>
      </c>
      <c r="BA33" s="5">
        <v>4111.1</v>
      </c>
      <c r="BB33" s="8">
        <v>0</v>
      </c>
      <c r="BC33" s="8">
        <v>0</v>
      </c>
      <c r="BD33" s="8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6">
        <f t="shared" si="5"/>
        <v>2298</v>
      </c>
      <c r="BO33" s="6">
        <f t="shared" si="5"/>
        <v>535</v>
      </c>
      <c r="BP33" s="6">
        <f t="shared" si="6"/>
        <v>45</v>
      </c>
      <c r="BQ33" s="6">
        <f t="shared" si="29"/>
        <v>8.411214953271028</v>
      </c>
      <c r="BR33" s="5">
        <f t="shared" si="30"/>
        <v>1.95822454308094</v>
      </c>
      <c r="BS33" s="32">
        <v>1758</v>
      </c>
      <c r="BT33" s="32">
        <v>400</v>
      </c>
      <c r="BU33" s="6">
        <v>0</v>
      </c>
      <c r="BV33" s="6">
        <v>0</v>
      </c>
      <c r="BW33" s="6">
        <v>0</v>
      </c>
      <c r="BX33" s="6">
        <v>0</v>
      </c>
      <c r="BY33" s="6">
        <v>0</v>
      </c>
      <c r="BZ33" s="6">
        <v>0</v>
      </c>
      <c r="CA33" s="6">
        <v>0</v>
      </c>
      <c r="CB33" s="32">
        <v>540</v>
      </c>
      <c r="CC33" s="32">
        <v>135</v>
      </c>
      <c r="CD33" s="5">
        <v>45</v>
      </c>
      <c r="CE33" s="5">
        <v>0</v>
      </c>
      <c r="CF33" s="5">
        <v>0</v>
      </c>
      <c r="CG33" s="5">
        <v>0</v>
      </c>
      <c r="CH33" s="5">
        <v>0</v>
      </c>
      <c r="CI33" s="5">
        <v>0</v>
      </c>
      <c r="CJ33" s="5">
        <v>0</v>
      </c>
      <c r="CK33" s="5">
        <v>0</v>
      </c>
      <c r="CL33" s="5">
        <v>0</v>
      </c>
      <c r="CM33" s="5">
        <v>0</v>
      </c>
      <c r="CN33" s="32">
        <v>1277.8</v>
      </c>
      <c r="CO33" s="32">
        <v>320</v>
      </c>
      <c r="CP33" s="5">
        <v>0</v>
      </c>
      <c r="CQ33" s="5">
        <v>1277.8</v>
      </c>
      <c r="CR33" s="5">
        <v>320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6">
        <f t="shared" si="7"/>
        <v>67821.2</v>
      </c>
      <c r="DH33" s="6">
        <f t="shared" si="7"/>
        <v>16841.35</v>
      </c>
      <c r="DI33" s="6">
        <f t="shared" si="8"/>
        <v>4335.75</v>
      </c>
      <c r="DJ33" s="5">
        <v>0</v>
      </c>
      <c r="DK33" s="5">
        <v>0</v>
      </c>
      <c r="DL33" s="5">
        <v>0</v>
      </c>
      <c r="DM33" s="5">
        <v>19362</v>
      </c>
      <c r="DN33" s="5">
        <v>19362</v>
      </c>
      <c r="DO33" s="5">
        <v>0</v>
      </c>
      <c r="DP33" s="5">
        <v>0</v>
      </c>
      <c r="DQ33" s="5">
        <v>0</v>
      </c>
      <c r="DR33" s="5">
        <v>0</v>
      </c>
      <c r="DS33" s="5">
        <v>0</v>
      </c>
      <c r="DT33" s="5">
        <v>0</v>
      </c>
      <c r="DU33" s="5">
        <v>0</v>
      </c>
      <c r="DV33" s="5">
        <v>0</v>
      </c>
      <c r="DW33" s="5">
        <v>0</v>
      </c>
      <c r="DX33" s="5">
        <v>0</v>
      </c>
      <c r="DY33" s="5">
        <v>0</v>
      </c>
      <c r="DZ33" s="5">
        <v>0</v>
      </c>
      <c r="EA33" s="5">
        <v>0</v>
      </c>
      <c r="EB33" s="5">
        <v>0</v>
      </c>
      <c r="EC33" s="6">
        <f t="shared" si="9"/>
        <v>19362</v>
      </c>
      <c r="ED33" s="6">
        <f t="shared" si="31"/>
        <v>19362</v>
      </c>
      <c r="EE33" s="6">
        <f t="shared" si="10"/>
        <v>0</v>
      </c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10" customFormat="1" ht="20.25" customHeight="1">
      <c r="A34" s="16">
        <v>25</v>
      </c>
      <c r="B34" s="35" t="s">
        <v>80</v>
      </c>
      <c r="C34" s="5">
        <v>40.179</v>
      </c>
      <c r="D34" s="33">
        <v>4.3367</v>
      </c>
      <c r="E34" s="20">
        <f t="shared" si="11"/>
        <v>7853.4</v>
      </c>
      <c r="F34" s="28">
        <f t="shared" si="12"/>
        <v>1963.075</v>
      </c>
      <c r="G34" s="6">
        <f t="shared" si="0"/>
        <v>458.925</v>
      </c>
      <c r="H34" s="6">
        <f t="shared" si="13"/>
        <v>23.377863810603262</v>
      </c>
      <c r="I34" s="6">
        <f t="shared" si="14"/>
        <v>5.843647337458935</v>
      </c>
      <c r="J34" s="6">
        <f t="shared" si="1"/>
        <v>2645.9</v>
      </c>
      <c r="K34" s="6">
        <f t="shared" si="1"/>
        <v>661.2</v>
      </c>
      <c r="L34" s="6">
        <f t="shared" si="2"/>
        <v>24.925</v>
      </c>
      <c r="M34" s="6">
        <f t="shared" si="15"/>
        <v>3.7696612220205683</v>
      </c>
      <c r="N34" s="6">
        <f t="shared" si="16"/>
        <v>0.942023508069088</v>
      </c>
      <c r="O34" s="6">
        <f t="shared" si="3"/>
        <v>1018.2</v>
      </c>
      <c r="P34" s="6">
        <f t="shared" si="3"/>
        <v>255</v>
      </c>
      <c r="Q34" s="6">
        <f t="shared" si="4"/>
        <v>24.925</v>
      </c>
      <c r="R34" s="6">
        <f t="shared" si="17"/>
        <v>9.77450980392157</v>
      </c>
      <c r="S34" s="5">
        <f t="shared" si="18"/>
        <v>2.4479473580828914</v>
      </c>
      <c r="T34" s="32">
        <v>0</v>
      </c>
      <c r="U34" s="32">
        <v>0</v>
      </c>
      <c r="V34" s="6">
        <v>0</v>
      </c>
      <c r="W34" s="6" t="e">
        <f t="shared" si="19"/>
        <v>#DIV/0!</v>
      </c>
      <c r="X34" s="5" t="e">
        <f t="shared" si="20"/>
        <v>#DIV/0!</v>
      </c>
      <c r="Y34" s="32">
        <v>1400.7</v>
      </c>
      <c r="Z34" s="32">
        <v>349.2</v>
      </c>
      <c r="AA34" s="6">
        <v>0</v>
      </c>
      <c r="AB34" s="6">
        <f t="shared" si="21"/>
        <v>0</v>
      </c>
      <c r="AC34" s="5">
        <f t="shared" si="22"/>
        <v>0</v>
      </c>
      <c r="AD34" s="32">
        <v>1018.2</v>
      </c>
      <c r="AE34" s="32">
        <v>255</v>
      </c>
      <c r="AF34" s="6">
        <v>24.925</v>
      </c>
      <c r="AG34" s="6">
        <f t="shared" si="23"/>
        <v>9.77450980392157</v>
      </c>
      <c r="AH34" s="5">
        <f t="shared" si="24"/>
        <v>2.4479473580828914</v>
      </c>
      <c r="AI34" s="32">
        <v>0</v>
      </c>
      <c r="AJ34" s="32">
        <v>0</v>
      </c>
      <c r="AK34" s="6">
        <v>0</v>
      </c>
      <c r="AL34" s="6" t="e">
        <f t="shared" si="25"/>
        <v>#DIV/0!</v>
      </c>
      <c r="AM34" s="5" t="e">
        <f t="shared" si="26"/>
        <v>#DIV/0!</v>
      </c>
      <c r="AN34" s="7">
        <v>0</v>
      </c>
      <c r="AO34" s="7">
        <v>0</v>
      </c>
      <c r="AP34" s="6">
        <v>0</v>
      </c>
      <c r="AQ34" s="6" t="e">
        <f t="shared" si="27"/>
        <v>#DIV/0!</v>
      </c>
      <c r="AR34" s="5" t="e">
        <f t="shared" si="28"/>
        <v>#DIV/0!</v>
      </c>
      <c r="AS34" s="7">
        <v>0</v>
      </c>
      <c r="AT34" s="7">
        <v>0</v>
      </c>
      <c r="AU34" s="5">
        <v>0</v>
      </c>
      <c r="AV34" s="5">
        <v>0</v>
      </c>
      <c r="AW34" s="5">
        <v>0</v>
      </c>
      <c r="AX34" s="5">
        <v>0</v>
      </c>
      <c r="AY34" s="5">
        <v>5207.5</v>
      </c>
      <c r="AZ34" s="5">
        <v>1301.875</v>
      </c>
      <c r="BA34" s="5">
        <v>434</v>
      </c>
      <c r="BB34" s="8">
        <v>0</v>
      </c>
      <c r="BC34" s="8">
        <v>0</v>
      </c>
      <c r="BD34" s="8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6">
        <f t="shared" si="5"/>
        <v>15</v>
      </c>
      <c r="BO34" s="6">
        <f t="shared" si="5"/>
        <v>4</v>
      </c>
      <c r="BP34" s="6">
        <f t="shared" si="6"/>
        <v>0</v>
      </c>
      <c r="BQ34" s="6">
        <f t="shared" si="29"/>
        <v>0</v>
      </c>
      <c r="BR34" s="5">
        <f t="shared" si="30"/>
        <v>0</v>
      </c>
      <c r="BS34" s="32">
        <v>15</v>
      </c>
      <c r="BT34" s="32">
        <v>4</v>
      </c>
      <c r="BU34" s="6">
        <v>0</v>
      </c>
      <c r="BV34" s="6">
        <v>0</v>
      </c>
      <c r="BW34" s="6">
        <v>0</v>
      </c>
      <c r="BX34" s="6">
        <v>0</v>
      </c>
      <c r="BY34" s="6">
        <v>0</v>
      </c>
      <c r="BZ34" s="6">
        <v>0</v>
      </c>
      <c r="CA34" s="6">
        <v>0</v>
      </c>
      <c r="CB34" s="6">
        <v>0</v>
      </c>
      <c r="CC34" s="6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32">
        <v>212</v>
      </c>
      <c r="CO34" s="32">
        <v>53</v>
      </c>
      <c r="CP34" s="5">
        <v>0</v>
      </c>
      <c r="CQ34" s="5">
        <v>212</v>
      </c>
      <c r="CR34" s="5">
        <v>53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6">
        <f t="shared" si="7"/>
        <v>7853.4</v>
      </c>
      <c r="DH34" s="6">
        <f t="shared" si="7"/>
        <v>1963.075</v>
      </c>
      <c r="DI34" s="6">
        <f t="shared" si="8"/>
        <v>458.925</v>
      </c>
      <c r="DJ34" s="5">
        <v>0</v>
      </c>
      <c r="DK34" s="5">
        <v>0</v>
      </c>
      <c r="DL34" s="5">
        <v>0</v>
      </c>
      <c r="DM34" s="5">
        <v>0</v>
      </c>
      <c r="DN34" s="5">
        <v>0</v>
      </c>
      <c r="DO34" s="5">
        <v>0</v>
      </c>
      <c r="DP34" s="5">
        <v>0</v>
      </c>
      <c r="DQ34" s="5">
        <v>0</v>
      </c>
      <c r="DR34" s="5">
        <v>0</v>
      </c>
      <c r="DS34" s="5">
        <v>0</v>
      </c>
      <c r="DT34" s="5">
        <v>0</v>
      </c>
      <c r="DU34" s="5">
        <v>0</v>
      </c>
      <c r="DV34" s="5">
        <v>0</v>
      </c>
      <c r="DW34" s="5">
        <v>0</v>
      </c>
      <c r="DX34" s="5">
        <v>0</v>
      </c>
      <c r="DY34" s="5">
        <v>0</v>
      </c>
      <c r="DZ34" s="5">
        <v>0</v>
      </c>
      <c r="EA34" s="5">
        <v>0</v>
      </c>
      <c r="EB34" s="5">
        <v>0</v>
      </c>
      <c r="EC34" s="6">
        <f t="shared" si="9"/>
        <v>0</v>
      </c>
      <c r="ED34" s="6">
        <f t="shared" si="31"/>
        <v>0</v>
      </c>
      <c r="EE34" s="6">
        <f t="shared" si="10"/>
        <v>0</v>
      </c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10" customFormat="1" ht="20.25" customHeight="1">
      <c r="A35" s="16">
        <v>26</v>
      </c>
      <c r="B35" s="35" t="s">
        <v>81</v>
      </c>
      <c r="C35" s="5">
        <v>16539.4899</v>
      </c>
      <c r="D35" s="33">
        <v>10062.3439</v>
      </c>
      <c r="E35" s="20">
        <f t="shared" si="11"/>
        <v>92060.2</v>
      </c>
      <c r="F35" s="28">
        <f t="shared" si="12"/>
        <v>28304.8</v>
      </c>
      <c r="G35" s="6">
        <f t="shared" si="0"/>
        <v>5809.080000000001</v>
      </c>
      <c r="H35" s="6">
        <f t="shared" si="13"/>
        <v>20.523303467963032</v>
      </c>
      <c r="I35" s="6">
        <f t="shared" si="14"/>
        <v>6.310088398678257</v>
      </c>
      <c r="J35" s="6">
        <f t="shared" si="1"/>
        <v>26104.2</v>
      </c>
      <c r="K35" s="6">
        <f t="shared" si="1"/>
        <v>4309.8</v>
      </c>
      <c r="L35" s="6">
        <f t="shared" si="2"/>
        <v>1146.78</v>
      </c>
      <c r="M35" s="6">
        <f t="shared" si="15"/>
        <v>26.608659334539887</v>
      </c>
      <c r="N35" s="6">
        <f t="shared" si="16"/>
        <v>4.393086170041602</v>
      </c>
      <c r="O35" s="6">
        <f t="shared" si="3"/>
        <v>11050</v>
      </c>
      <c r="P35" s="6">
        <f t="shared" si="3"/>
        <v>2063</v>
      </c>
      <c r="Q35" s="6">
        <f t="shared" si="4"/>
        <v>928.512</v>
      </c>
      <c r="R35" s="6">
        <f t="shared" si="17"/>
        <v>45.007852641783806</v>
      </c>
      <c r="S35" s="5">
        <f t="shared" si="18"/>
        <v>8.402823529411764</v>
      </c>
      <c r="T35" s="32">
        <v>250</v>
      </c>
      <c r="U35" s="32">
        <v>63</v>
      </c>
      <c r="V35" s="6">
        <v>170.358</v>
      </c>
      <c r="W35" s="6">
        <f t="shared" si="19"/>
        <v>270.4095238095238</v>
      </c>
      <c r="X35" s="5">
        <f t="shared" si="20"/>
        <v>68.14320000000001</v>
      </c>
      <c r="Y35" s="32">
        <v>4700</v>
      </c>
      <c r="Z35" s="32">
        <v>1000</v>
      </c>
      <c r="AA35" s="6">
        <v>163.718</v>
      </c>
      <c r="AB35" s="6">
        <f t="shared" si="21"/>
        <v>16.3718</v>
      </c>
      <c r="AC35" s="5">
        <f t="shared" si="22"/>
        <v>3.4833617021276595</v>
      </c>
      <c r="AD35" s="32">
        <v>10800</v>
      </c>
      <c r="AE35" s="32">
        <v>2000</v>
      </c>
      <c r="AF35" s="6">
        <v>758.154</v>
      </c>
      <c r="AG35" s="6">
        <f t="shared" si="23"/>
        <v>37.9077</v>
      </c>
      <c r="AH35" s="5">
        <f t="shared" si="24"/>
        <v>7.019944444444444</v>
      </c>
      <c r="AI35" s="32">
        <v>863</v>
      </c>
      <c r="AJ35" s="32">
        <v>215.8</v>
      </c>
      <c r="AK35" s="6">
        <v>0</v>
      </c>
      <c r="AL35" s="6">
        <f t="shared" si="25"/>
        <v>0</v>
      </c>
      <c r="AM35" s="5">
        <f t="shared" si="26"/>
        <v>0</v>
      </c>
      <c r="AN35" s="7">
        <v>0</v>
      </c>
      <c r="AO35" s="7">
        <v>0</v>
      </c>
      <c r="AP35" s="6">
        <v>0</v>
      </c>
      <c r="AQ35" s="6" t="e">
        <f t="shared" si="27"/>
        <v>#DIV/0!</v>
      </c>
      <c r="AR35" s="5" t="e">
        <f t="shared" si="28"/>
        <v>#DIV/0!</v>
      </c>
      <c r="AS35" s="7">
        <v>0</v>
      </c>
      <c r="AT35" s="7">
        <v>0</v>
      </c>
      <c r="AU35" s="5">
        <v>0</v>
      </c>
      <c r="AV35" s="5">
        <v>0</v>
      </c>
      <c r="AW35" s="5">
        <v>0</v>
      </c>
      <c r="AX35" s="5">
        <v>0</v>
      </c>
      <c r="AY35" s="5">
        <v>55948</v>
      </c>
      <c r="AZ35" s="5">
        <v>13987</v>
      </c>
      <c r="BA35" s="5">
        <v>4662.3</v>
      </c>
      <c r="BB35" s="8">
        <v>0</v>
      </c>
      <c r="BC35" s="8">
        <v>0</v>
      </c>
      <c r="BD35" s="8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6">
        <f t="shared" si="5"/>
        <v>5771.2</v>
      </c>
      <c r="BO35" s="6">
        <f t="shared" si="5"/>
        <v>731</v>
      </c>
      <c r="BP35" s="6">
        <f t="shared" si="6"/>
        <v>24.8</v>
      </c>
      <c r="BQ35" s="6">
        <f t="shared" si="29"/>
        <v>3.3926128590971274</v>
      </c>
      <c r="BR35" s="5">
        <f t="shared" si="30"/>
        <v>0.4297199889104519</v>
      </c>
      <c r="BS35" s="32">
        <v>927</v>
      </c>
      <c r="BT35" s="32">
        <v>231</v>
      </c>
      <c r="BU35" s="6">
        <v>24.8</v>
      </c>
      <c r="BV35" s="5">
        <v>4844.2</v>
      </c>
      <c r="BW35" s="5">
        <v>500</v>
      </c>
      <c r="BX35" s="6">
        <v>0</v>
      </c>
      <c r="BY35" s="6">
        <v>0</v>
      </c>
      <c r="BZ35" s="6">
        <v>0</v>
      </c>
      <c r="CA35" s="6">
        <v>0</v>
      </c>
      <c r="CB35" s="6">
        <v>0</v>
      </c>
      <c r="CC35" s="6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32">
        <v>3720</v>
      </c>
      <c r="CO35" s="32">
        <v>300</v>
      </c>
      <c r="CP35" s="5">
        <v>0</v>
      </c>
      <c r="CQ35" s="5">
        <v>1200</v>
      </c>
      <c r="CR35" s="5">
        <v>300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29.75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6">
        <f t="shared" si="7"/>
        <v>82052.2</v>
      </c>
      <c r="DH35" s="6">
        <f t="shared" si="7"/>
        <v>18296.8</v>
      </c>
      <c r="DI35" s="6">
        <f t="shared" si="8"/>
        <v>5809.080000000001</v>
      </c>
      <c r="DJ35" s="5">
        <v>0</v>
      </c>
      <c r="DK35" s="5">
        <v>0</v>
      </c>
      <c r="DL35" s="5">
        <v>0</v>
      </c>
      <c r="DM35" s="5">
        <v>10008</v>
      </c>
      <c r="DN35" s="5">
        <v>10008</v>
      </c>
      <c r="DO35" s="5">
        <v>0</v>
      </c>
      <c r="DP35" s="5">
        <v>0</v>
      </c>
      <c r="DQ35" s="5">
        <v>0</v>
      </c>
      <c r="DR35" s="5">
        <v>0</v>
      </c>
      <c r="DS35" s="5">
        <v>0</v>
      </c>
      <c r="DT35" s="5">
        <v>0</v>
      </c>
      <c r="DU35" s="5">
        <v>0</v>
      </c>
      <c r="DV35" s="5">
        <v>0</v>
      </c>
      <c r="DW35" s="5">
        <v>0</v>
      </c>
      <c r="DX35" s="5">
        <v>0</v>
      </c>
      <c r="DY35" s="5">
        <v>0</v>
      </c>
      <c r="DZ35" s="5">
        <v>0</v>
      </c>
      <c r="EA35" s="5">
        <v>0</v>
      </c>
      <c r="EB35" s="5">
        <v>0</v>
      </c>
      <c r="EC35" s="6">
        <f t="shared" si="9"/>
        <v>10008</v>
      </c>
      <c r="ED35" s="6">
        <f t="shared" si="31"/>
        <v>10008</v>
      </c>
      <c r="EE35" s="6">
        <f t="shared" si="10"/>
        <v>0</v>
      </c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10" customFormat="1" ht="20.25" customHeight="1">
      <c r="A36" s="16">
        <v>27</v>
      </c>
      <c r="B36" s="35" t="s">
        <v>82</v>
      </c>
      <c r="C36" s="5">
        <v>31414.0024</v>
      </c>
      <c r="D36" s="33">
        <v>4787.93</v>
      </c>
      <c r="E36" s="20">
        <f t="shared" si="11"/>
        <v>72466.1</v>
      </c>
      <c r="F36" s="28">
        <f t="shared" si="12"/>
        <v>38915.3</v>
      </c>
      <c r="G36" s="6">
        <f t="shared" si="0"/>
        <v>3589.616</v>
      </c>
      <c r="H36" s="6">
        <f t="shared" si="13"/>
        <v>9.22417660919998</v>
      </c>
      <c r="I36" s="6">
        <f t="shared" si="14"/>
        <v>4.953510676026445</v>
      </c>
      <c r="J36" s="6">
        <f t="shared" si="1"/>
        <v>12134</v>
      </c>
      <c r="K36" s="6">
        <f t="shared" si="1"/>
        <v>3026</v>
      </c>
      <c r="L36" s="6">
        <f t="shared" si="2"/>
        <v>873.7159999999999</v>
      </c>
      <c r="M36" s="6">
        <f t="shared" si="15"/>
        <v>28.873628552544613</v>
      </c>
      <c r="N36" s="6">
        <f t="shared" si="16"/>
        <v>7.200560408768748</v>
      </c>
      <c r="O36" s="6">
        <f t="shared" si="3"/>
        <v>3754</v>
      </c>
      <c r="P36" s="6">
        <f t="shared" si="3"/>
        <v>938</v>
      </c>
      <c r="Q36" s="6">
        <f t="shared" si="4"/>
        <v>443.716</v>
      </c>
      <c r="R36" s="6">
        <f t="shared" si="17"/>
        <v>47.3044776119403</v>
      </c>
      <c r="S36" s="5">
        <f t="shared" si="18"/>
        <v>11.81981885988279</v>
      </c>
      <c r="T36" s="32">
        <v>0</v>
      </c>
      <c r="U36" s="32">
        <v>0</v>
      </c>
      <c r="V36" s="6">
        <v>0</v>
      </c>
      <c r="W36" s="6" t="e">
        <f t="shared" si="19"/>
        <v>#DIV/0!</v>
      </c>
      <c r="X36" s="5" t="e">
        <f t="shared" si="20"/>
        <v>#DIV/0!</v>
      </c>
      <c r="Y36" s="32">
        <v>4014</v>
      </c>
      <c r="Z36" s="32">
        <v>1003</v>
      </c>
      <c r="AA36" s="6">
        <v>217.7</v>
      </c>
      <c r="AB36" s="6">
        <f t="shared" si="21"/>
        <v>21.704885343968094</v>
      </c>
      <c r="AC36" s="5">
        <f t="shared" si="22"/>
        <v>5.423517688091679</v>
      </c>
      <c r="AD36" s="32">
        <v>3754</v>
      </c>
      <c r="AE36" s="32">
        <v>938</v>
      </c>
      <c r="AF36" s="6">
        <v>443.716</v>
      </c>
      <c r="AG36" s="6">
        <f t="shared" si="23"/>
        <v>47.3044776119403</v>
      </c>
      <c r="AH36" s="5">
        <f t="shared" si="24"/>
        <v>11.81981885988279</v>
      </c>
      <c r="AI36" s="32">
        <v>204</v>
      </c>
      <c r="AJ36" s="32">
        <v>51</v>
      </c>
      <c r="AK36" s="6">
        <v>0</v>
      </c>
      <c r="AL36" s="6">
        <f t="shared" si="25"/>
        <v>0</v>
      </c>
      <c r="AM36" s="5">
        <f t="shared" si="26"/>
        <v>0</v>
      </c>
      <c r="AN36" s="7">
        <v>0</v>
      </c>
      <c r="AO36" s="7">
        <v>0</v>
      </c>
      <c r="AP36" s="6">
        <v>0</v>
      </c>
      <c r="AQ36" s="6" t="e">
        <f t="shared" si="27"/>
        <v>#DIV/0!</v>
      </c>
      <c r="AR36" s="5" t="e">
        <f t="shared" si="28"/>
        <v>#DIV/0!</v>
      </c>
      <c r="AS36" s="7">
        <v>0</v>
      </c>
      <c r="AT36" s="7">
        <v>0</v>
      </c>
      <c r="AU36" s="5">
        <v>0</v>
      </c>
      <c r="AV36" s="5">
        <v>0</v>
      </c>
      <c r="AW36" s="5">
        <v>0</v>
      </c>
      <c r="AX36" s="5">
        <v>0</v>
      </c>
      <c r="AY36" s="5">
        <v>32590.4</v>
      </c>
      <c r="AZ36" s="5">
        <v>8147.6</v>
      </c>
      <c r="BA36" s="5">
        <v>2715.9</v>
      </c>
      <c r="BB36" s="8">
        <v>0</v>
      </c>
      <c r="BC36" s="8">
        <v>0</v>
      </c>
      <c r="BD36" s="8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6">
        <f t="shared" si="5"/>
        <v>2400</v>
      </c>
      <c r="BO36" s="6">
        <f t="shared" si="5"/>
        <v>600</v>
      </c>
      <c r="BP36" s="6">
        <f t="shared" si="6"/>
        <v>182</v>
      </c>
      <c r="BQ36" s="6">
        <f t="shared" si="29"/>
        <v>30.333333333333336</v>
      </c>
      <c r="BR36" s="5">
        <f t="shared" si="30"/>
        <v>7.583333333333334</v>
      </c>
      <c r="BS36" s="32">
        <v>2400</v>
      </c>
      <c r="BT36" s="32">
        <v>600</v>
      </c>
      <c r="BU36" s="6">
        <v>182</v>
      </c>
      <c r="BV36" s="6">
        <v>0</v>
      </c>
      <c r="BW36" s="6">
        <v>0</v>
      </c>
      <c r="BX36" s="6">
        <v>0</v>
      </c>
      <c r="BY36" s="6">
        <v>0</v>
      </c>
      <c r="BZ36" s="6">
        <v>0</v>
      </c>
      <c r="CA36" s="6">
        <v>0</v>
      </c>
      <c r="CB36" s="6">
        <v>0</v>
      </c>
      <c r="CC36" s="6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33">
        <v>1000</v>
      </c>
      <c r="CL36" s="33">
        <v>250</v>
      </c>
      <c r="CM36" s="5">
        <v>0</v>
      </c>
      <c r="CN36" s="32">
        <v>762</v>
      </c>
      <c r="CO36" s="32">
        <v>184</v>
      </c>
      <c r="CP36" s="5">
        <v>30.3</v>
      </c>
      <c r="CQ36" s="5">
        <v>500</v>
      </c>
      <c r="CR36" s="5">
        <v>100</v>
      </c>
      <c r="CS36" s="5">
        <v>30.3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6">
        <f t="shared" si="7"/>
        <v>44724.4</v>
      </c>
      <c r="DH36" s="6">
        <f t="shared" si="7"/>
        <v>11173.6</v>
      </c>
      <c r="DI36" s="6">
        <f t="shared" si="8"/>
        <v>3589.616</v>
      </c>
      <c r="DJ36" s="5">
        <v>0</v>
      </c>
      <c r="DK36" s="5">
        <v>0</v>
      </c>
      <c r="DL36" s="5">
        <v>0</v>
      </c>
      <c r="DM36" s="5">
        <v>27741.7</v>
      </c>
      <c r="DN36" s="5">
        <v>27741.7</v>
      </c>
      <c r="DO36" s="5">
        <v>0</v>
      </c>
      <c r="DP36" s="5">
        <v>0</v>
      </c>
      <c r="DQ36" s="5">
        <v>0</v>
      </c>
      <c r="DR36" s="5">
        <v>0</v>
      </c>
      <c r="DS36" s="5">
        <v>0</v>
      </c>
      <c r="DT36" s="5">
        <v>0</v>
      </c>
      <c r="DU36" s="5">
        <v>0</v>
      </c>
      <c r="DV36" s="5">
        <v>0</v>
      </c>
      <c r="DW36" s="5">
        <v>0</v>
      </c>
      <c r="DX36" s="5">
        <v>0</v>
      </c>
      <c r="DY36" s="5">
        <v>0</v>
      </c>
      <c r="DZ36" s="5">
        <v>0</v>
      </c>
      <c r="EA36" s="5">
        <v>0</v>
      </c>
      <c r="EB36" s="5">
        <v>0</v>
      </c>
      <c r="EC36" s="6">
        <f t="shared" si="9"/>
        <v>27741.7</v>
      </c>
      <c r="ED36" s="6">
        <f t="shared" si="31"/>
        <v>27741.7</v>
      </c>
      <c r="EE36" s="6">
        <f t="shared" si="10"/>
        <v>0</v>
      </c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10" customFormat="1" ht="20.25" customHeight="1">
      <c r="A37" s="16">
        <v>28</v>
      </c>
      <c r="B37" s="35" t="s">
        <v>83</v>
      </c>
      <c r="C37" s="5">
        <v>5109.3183</v>
      </c>
      <c r="D37" s="33">
        <v>8918.2215</v>
      </c>
      <c r="E37" s="20">
        <f t="shared" si="11"/>
        <v>34327</v>
      </c>
      <c r="F37" s="28">
        <f t="shared" si="12"/>
        <v>8596.65</v>
      </c>
      <c r="G37" s="6">
        <f t="shared" si="0"/>
        <v>2434.2</v>
      </c>
      <c r="H37" s="6">
        <f t="shared" si="13"/>
        <v>28.315681108338715</v>
      </c>
      <c r="I37" s="6">
        <f t="shared" si="14"/>
        <v>7.0912110000873945</v>
      </c>
      <c r="J37" s="6">
        <f t="shared" si="1"/>
        <v>5428.8</v>
      </c>
      <c r="K37" s="6">
        <f t="shared" si="1"/>
        <v>1372.1</v>
      </c>
      <c r="L37" s="6">
        <f t="shared" si="2"/>
        <v>26</v>
      </c>
      <c r="M37" s="6">
        <f t="shared" si="15"/>
        <v>1.8949056191239706</v>
      </c>
      <c r="N37" s="6">
        <f t="shared" si="16"/>
        <v>0.4789272030651341</v>
      </c>
      <c r="O37" s="6">
        <f t="shared" si="3"/>
        <v>2550</v>
      </c>
      <c r="P37" s="6">
        <f t="shared" si="3"/>
        <v>652.5</v>
      </c>
      <c r="Q37" s="6">
        <f t="shared" si="4"/>
        <v>26</v>
      </c>
      <c r="R37" s="6">
        <f t="shared" si="17"/>
        <v>3.984674329501916</v>
      </c>
      <c r="S37" s="5">
        <f t="shared" si="18"/>
        <v>1.019607843137255</v>
      </c>
      <c r="T37" s="32">
        <v>0</v>
      </c>
      <c r="U37" s="32">
        <v>0</v>
      </c>
      <c r="V37" s="6">
        <v>0</v>
      </c>
      <c r="W37" s="6" t="e">
        <f t="shared" si="19"/>
        <v>#DIV/0!</v>
      </c>
      <c r="X37" s="5" t="e">
        <f t="shared" si="20"/>
        <v>#DIV/0!</v>
      </c>
      <c r="Y37" s="32">
        <v>1150</v>
      </c>
      <c r="Z37" s="32">
        <v>287.4</v>
      </c>
      <c r="AA37" s="6">
        <v>0</v>
      </c>
      <c r="AB37" s="6">
        <f t="shared" si="21"/>
        <v>0</v>
      </c>
      <c r="AC37" s="5">
        <f t="shared" si="22"/>
        <v>0</v>
      </c>
      <c r="AD37" s="32">
        <v>2550</v>
      </c>
      <c r="AE37" s="32">
        <v>652.5</v>
      </c>
      <c r="AF37" s="6">
        <v>26</v>
      </c>
      <c r="AG37" s="6">
        <f t="shared" si="23"/>
        <v>3.984674329501916</v>
      </c>
      <c r="AH37" s="5">
        <f t="shared" si="24"/>
        <v>1.019607843137255</v>
      </c>
      <c r="AI37" s="32">
        <v>160</v>
      </c>
      <c r="AJ37" s="32">
        <v>40</v>
      </c>
      <c r="AK37" s="6">
        <v>0</v>
      </c>
      <c r="AL37" s="6">
        <f t="shared" si="25"/>
        <v>0</v>
      </c>
      <c r="AM37" s="5">
        <f t="shared" si="26"/>
        <v>0</v>
      </c>
      <c r="AN37" s="7">
        <v>0</v>
      </c>
      <c r="AO37" s="7">
        <v>0</v>
      </c>
      <c r="AP37" s="6">
        <v>0</v>
      </c>
      <c r="AQ37" s="6" t="e">
        <f t="shared" si="27"/>
        <v>#DIV/0!</v>
      </c>
      <c r="AR37" s="5" t="e">
        <f t="shared" si="28"/>
        <v>#DIV/0!</v>
      </c>
      <c r="AS37" s="7">
        <v>0</v>
      </c>
      <c r="AT37" s="7">
        <v>0</v>
      </c>
      <c r="AU37" s="5">
        <v>0</v>
      </c>
      <c r="AV37" s="5">
        <v>0</v>
      </c>
      <c r="AW37" s="5">
        <v>0</v>
      </c>
      <c r="AX37" s="5">
        <v>0</v>
      </c>
      <c r="AY37" s="5">
        <v>28898.199999999997</v>
      </c>
      <c r="AZ37" s="5">
        <v>7224.549999999999</v>
      </c>
      <c r="BA37" s="5">
        <v>2408.2</v>
      </c>
      <c r="BB37" s="8">
        <v>0</v>
      </c>
      <c r="BC37" s="8">
        <v>0</v>
      </c>
      <c r="BD37" s="8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6">
        <f t="shared" si="5"/>
        <v>684.8</v>
      </c>
      <c r="BO37" s="6">
        <f t="shared" si="5"/>
        <v>171.2</v>
      </c>
      <c r="BP37" s="6">
        <f t="shared" si="6"/>
        <v>0</v>
      </c>
      <c r="BQ37" s="6">
        <f t="shared" si="29"/>
        <v>0</v>
      </c>
      <c r="BR37" s="5">
        <f t="shared" si="30"/>
        <v>0</v>
      </c>
      <c r="BS37" s="32">
        <v>94</v>
      </c>
      <c r="BT37" s="32">
        <v>23.5</v>
      </c>
      <c r="BU37" s="6">
        <v>0</v>
      </c>
      <c r="BV37" s="5">
        <v>590.8</v>
      </c>
      <c r="BW37" s="5">
        <v>147.7</v>
      </c>
      <c r="BX37" s="6">
        <v>0</v>
      </c>
      <c r="BY37" s="6">
        <v>0</v>
      </c>
      <c r="BZ37" s="6">
        <v>0</v>
      </c>
      <c r="CA37" s="6">
        <v>0</v>
      </c>
      <c r="CB37" s="6">
        <v>0</v>
      </c>
      <c r="CC37" s="6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32">
        <v>884</v>
      </c>
      <c r="CO37" s="32">
        <v>221</v>
      </c>
      <c r="CP37" s="5">
        <v>0</v>
      </c>
      <c r="CQ37" s="5">
        <v>884</v>
      </c>
      <c r="CR37" s="5">
        <v>221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6">
        <f t="shared" si="7"/>
        <v>34327</v>
      </c>
      <c r="DH37" s="6">
        <f t="shared" si="7"/>
        <v>8596.65</v>
      </c>
      <c r="DI37" s="6">
        <f t="shared" si="8"/>
        <v>2434.2</v>
      </c>
      <c r="DJ37" s="5">
        <v>0</v>
      </c>
      <c r="DK37" s="5">
        <v>0</v>
      </c>
      <c r="DL37" s="5">
        <v>0</v>
      </c>
      <c r="DM37" s="5">
        <v>0</v>
      </c>
      <c r="DN37" s="5">
        <v>0</v>
      </c>
      <c r="DO37" s="5">
        <v>0</v>
      </c>
      <c r="DP37" s="5">
        <v>0</v>
      </c>
      <c r="DQ37" s="5">
        <v>0</v>
      </c>
      <c r="DR37" s="5">
        <v>0</v>
      </c>
      <c r="DS37" s="5">
        <v>0</v>
      </c>
      <c r="DT37" s="5">
        <v>0</v>
      </c>
      <c r="DU37" s="5">
        <v>0</v>
      </c>
      <c r="DV37" s="5">
        <v>0</v>
      </c>
      <c r="DW37" s="5">
        <v>0</v>
      </c>
      <c r="DX37" s="5">
        <v>0</v>
      </c>
      <c r="DY37" s="5">
        <v>0</v>
      </c>
      <c r="DZ37" s="5">
        <v>0</v>
      </c>
      <c r="EA37" s="5">
        <v>0</v>
      </c>
      <c r="EB37" s="5">
        <v>0</v>
      </c>
      <c r="EC37" s="6">
        <f t="shared" si="9"/>
        <v>0</v>
      </c>
      <c r="ED37" s="6">
        <f t="shared" si="31"/>
        <v>0</v>
      </c>
      <c r="EE37" s="6">
        <f t="shared" si="10"/>
        <v>0</v>
      </c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10" customFormat="1" ht="20.25" customHeight="1">
      <c r="A38" s="16">
        <v>29</v>
      </c>
      <c r="B38" s="35" t="s">
        <v>84</v>
      </c>
      <c r="C38" s="5">
        <v>849.5631</v>
      </c>
      <c r="D38" s="33">
        <v>4361.6003</v>
      </c>
      <c r="E38" s="20">
        <f t="shared" si="11"/>
        <v>57159.6</v>
      </c>
      <c r="F38" s="28">
        <f t="shared" si="12"/>
        <v>13119.5</v>
      </c>
      <c r="G38" s="6">
        <f t="shared" si="0"/>
        <v>3954.4190000000003</v>
      </c>
      <c r="H38" s="6">
        <f t="shared" si="13"/>
        <v>30.14153740615115</v>
      </c>
      <c r="I38" s="6">
        <f t="shared" si="14"/>
        <v>6.918206215578835</v>
      </c>
      <c r="J38" s="6">
        <f t="shared" si="1"/>
        <v>13241.6</v>
      </c>
      <c r="K38" s="6">
        <f t="shared" si="1"/>
        <v>2140</v>
      </c>
      <c r="L38" s="6">
        <f t="shared" si="2"/>
        <v>294.61899999999997</v>
      </c>
      <c r="M38" s="6">
        <f t="shared" si="15"/>
        <v>13.767242990654205</v>
      </c>
      <c r="N38" s="6">
        <f t="shared" si="16"/>
        <v>2.224950157080715</v>
      </c>
      <c r="O38" s="6">
        <f t="shared" si="3"/>
        <v>6545</v>
      </c>
      <c r="P38" s="6">
        <f t="shared" si="3"/>
        <v>1100</v>
      </c>
      <c r="Q38" s="6">
        <f t="shared" si="4"/>
        <v>150.196</v>
      </c>
      <c r="R38" s="6">
        <f t="shared" si="17"/>
        <v>13.654181818181819</v>
      </c>
      <c r="S38" s="5">
        <f t="shared" si="18"/>
        <v>2.294820473644003</v>
      </c>
      <c r="T38" s="32">
        <v>14.7</v>
      </c>
      <c r="U38" s="32">
        <v>0</v>
      </c>
      <c r="V38" s="6">
        <v>6.719</v>
      </c>
      <c r="W38" s="6" t="e">
        <f t="shared" si="19"/>
        <v>#DIV/0!</v>
      </c>
      <c r="X38" s="5">
        <f t="shared" si="20"/>
        <v>45.70748299319728</v>
      </c>
      <c r="Y38" s="32">
        <v>2428.6</v>
      </c>
      <c r="Z38" s="32">
        <v>300</v>
      </c>
      <c r="AA38" s="6">
        <v>21.073</v>
      </c>
      <c r="AB38" s="6">
        <f t="shared" si="21"/>
        <v>7.024333333333334</v>
      </c>
      <c r="AC38" s="5">
        <f t="shared" si="22"/>
        <v>0.867701556452277</v>
      </c>
      <c r="AD38" s="32">
        <v>6530.3</v>
      </c>
      <c r="AE38" s="32">
        <v>1100</v>
      </c>
      <c r="AF38" s="6">
        <v>143.477</v>
      </c>
      <c r="AG38" s="6">
        <f t="shared" si="23"/>
        <v>13.043363636363637</v>
      </c>
      <c r="AH38" s="5">
        <f t="shared" si="24"/>
        <v>2.197096611181722</v>
      </c>
      <c r="AI38" s="32">
        <v>160</v>
      </c>
      <c r="AJ38" s="32">
        <v>50</v>
      </c>
      <c r="AK38" s="6">
        <v>16</v>
      </c>
      <c r="AL38" s="6">
        <f t="shared" si="25"/>
        <v>32</v>
      </c>
      <c r="AM38" s="5">
        <f t="shared" si="26"/>
        <v>10</v>
      </c>
      <c r="AN38" s="7">
        <v>0</v>
      </c>
      <c r="AO38" s="7">
        <v>0</v>
      </c>
      <c r="AP38" s="6">
        <v>0</v>
      </c>
      <c r="AQ38" s="6" t="e">
        <f t="shared" si="27"/>
        <v>#DIV/0!</v>
      </c>
      <c r="AR38" s="5" t="e">
        <f t="shared" si="28"/>
        <v>#DIV/0!</v>
      </c>
      <c r="AS38" s="7">
        <v>0</v>
      </c>
      <c r="AT38" s="7">
        <v>0</v>
      </c>
      <c r="AU38" s="5">
        <v>0</v>
      </c>
      <c r="AV38" s="5">
        <v>0</v>
      </c>
      <c r="AW38" s="5">
        <v>0</v>
      </c>
      <c r="AX38" s="5">
        <v>0</v>
      </c>
      <c r="AY38" s="5">
        <v>43918</v>
      </c>
      <c r="AZ38" s="5">
        <v>10979.5</v>
      </c>
      <c r="BA38" s="5">
        <v>3659.8</v>
      </c>
      <c r="BB38" s="8">
        <v>0</v>
      </c>
      <c r="BC38" s="8">
        <v>0</v>
      </c>
      <c r="BD38" s="8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6">
        <f t="shared" si="5"/>
        <v>1680</v>
      </c>
      <c r="BO38" s="6">
        <f t="shared" si="5"/>
        <v>350</v>
      </c>
      <c r="BP38" s="6">
        <f t="shared" si="6"/>
        <v>73.95</v>
      </c>
      <c r="BQ38" s="6">
        <f t="shared" si="29"/>
        <v>21.12857142857143</v>
      </c>
      <c r="BR38" s="5">
        <f t="shared" si="30"/>
        <v>4.401785714285714</v>
      </c>
      <c r="BS38" s="32">
        <v>1680</v>
      </c>
      <c r="BT38" s="32">
        <v>350</v>
      </c>
      <c r="BU38" s="6">
        <v>73.95</v>
      </c>
      <c r="BV38" s="6">
        <v>0</v>
      </c>
      <c r="BW38" s="6">
        <v>0</v>
      </c>
      <c r="BX38" s="6">
        <v>0</v>
      </c>
      <c r="BY38" s="6">
        <v>0</v>
      </c>
      <c r="BZ38" s="6">
        <v>0</v>
      </c>
      <c r="CA38" s="6">
        <v>0</v>
      </c>
      <c r="CB38" s="6">
        <v>0</v>
      </c>
      <c r="CC38" s="6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32">
        <v>2428</v>
      </c>
      <c r="CO38" s="32">
        <v>340</v>
      </c>
      <c r="CP38" s="5">
        <v>33.4</v>
      </c>
      <c r="CQ38" s="5">
        <v>1360</v>
      </c>
      <c r="CR38" s="5">
        <v>340</v>
      </c>
      <c r="CS38" s="5">
        <v>33.4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6">
        <f t="shared" si="7"/>
        <v>57159.6</v>
      </c>
      <c r="DH38" s="6">
        <f t="shared" si="7"/>
        <v>13119.5</v>
      </c>
      <c r="DI38" s="6">
        <f t="shared" si="8"/>
        <v>3954.4190000000003</v>
      </c>
      <c r="DJ38" s="5">
        <v>0</v>
      </c>
      <c r="DK38" s="5">
        <v>0</v>
      </c>
      <c r="DL38" s="5">
        <v>0</v>
      </c>
      <c r="DM38" s="5">
        <v>0</v>
      </c>
      <c r="DN38" s="5">
        <v>0</v>
      </c>
      <c r="DO38" s="5">
        <v>0</v>
      </c>
      <c r="DP38" s="5">
        <v>0</v>
      </c>
      <c r="DQ38" s="5">
        <v>0</v>
      </c>
      <c r="DR38" s="5">
        <v>0</v>
      </c>
      <c r="DS38" s="5">
        <v>0</v>
      </c>
      <c r="DT38" s="5">
        <v>0</v>
      </c>
      <c r="DU38" s="5">
        <v>0</v>
      </c>
      <c r="DV38" s="5">
        <v>0</v>
      </c>
      <c r="DW38" s="5">
        <v>0</v>
      </c>
      <c r="DX38" s="5">
        <v>0</v>
      </c>
      <c r="DY38" s="5">
        <v>0</v>
      </c>
      <c r="DZ38" s="5">
        <v>0</v>
      </c>
      <c r="EA38" s="5">
        <v>0</v>
      </c>
      <c r="EB38" s="5">
        <v>0</v>
      </c>
      <c r="EC38" s="6">
        <f t="shared" si="9"/>
        <v>0</v>
      </c>
      <c r="ED38" s="6">
        <f t="shared" si="31"/>
        <v>0</v>
      </c>
      <c r="EE38" s="6">
        <f t="shared" si="10"/>
        <v>0</v>
      </c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10" customFormat="1" ht="20.25" customHeight="1">
      <c r="A39" s="16">
        <v>30</v>
      </c>
      <c r="B39" s="35" t="s">
        <v>85</v>
      </c>
      <c r="C39" s="5">
        <v>9224.898</v>
      </c>
      <c r="D39" s="33">
        <v>5069.4952</v>
      </c>
      <c r="E39" s="20">
        <f t="shared" si="11"/>
        <v>116250.3</v>
      </c>
      <c r="F39" s="28">
        <f t="shared" si="12"/>
        <v>36018.125</v>
      </c>
      <c r="G39" s="6">
        <f t="shared" si="0"/>
        <v>7610.186</v>
      </c>
      <c r="H39" s="6">
        <f t="shared" si="13"/>
        <v>21.128767807874507</v>
      </c>
      <c r="I39" s="6">
        <f t="shared" si="14"/>
        <v>6.546379665256777</v>
      </c>
      <c r="J39" s="6">
        <f t="shared" si="1"/>
        <v>24790.800000000003</v>
      </c>
      <c r="K39" s="6">
        <f t="shared" si="1"/>
        <v>6727.700000000001</v>
      </c>
      <c r="L39" s="6">
        <f t="shared" si="2"/>
        <v>702.4860000000001</v>
      </c>
      <c r="M39" s="6">
        <f t="shared" si="15"/>
        <v>10.44169627064227</v>
      </c>
      <c r="N39" s="6">
        <f t="shared" si="16"/>
        <v>2.833656033689917</v>
      </c>
      <c r="O39" s="6">
        <f t="shared" si="3"/>
        <v>13875.1</v>
      </c>
      <c r="P39" s="6">
        <f t="shared" si="3"/>
        <v>3768.7000000000003</v>
      </c>
      <c r="Q39" s="6">
        <f t="shared" si="4"/>
        <v>401.432</v>
      </c>
      <c r="R39" s="6">
        <f t="shared" si="17"/>
        <v>10.651736673123358</v>
      </c>
      <c r="S39" s="5">
        <f t="shared" si="18"/>
        <v>2.893182751836023</v>
      </c>
      <c r="T39" s="32">
        <v>113.2</v>
      </c>
      <c r="U39" s="32">
        <v>28.3</v>
      </c>
      <c r="V39" s="6">
        <v>2.022</v>
      </c>
      <c r="W39" s="6">
        <f t="shared" si="19"/>
        <v>7.1448763250883385</v>
      </c>
      <c r="X39" s="5">
        <f t="shared" si="20"/>
        <v>1.7862190812720846</v>
      </c>
      <c r="Y39" s="32">
        <v>2544.7</v>
      </c>
      <c r="Z39" s="32">
        <v>636.1</v>
      </c>
      <c r="AA39" s="6">
        <v>40.054</v>
      </c>
      <c r="AB39" s="6">
        <f t="shared" si="21"/>
        <v>6.296808677880835</v>
      </c>
      <c r="AC39" s="5">
        <f t="shared" si="22"/>
        <v>1.5740165834872482</v>
      </c>
      <c r="AD39" s="32">
        <v>13761.9</v>
      </c>
      <c r="AE39" s="32">
        <v>3740.4</v>
      </c>
      <c r="AF39" s="6">
        <v>399.41</v>
      </c>
      <c r="AG39" s="6">
        <f t="shared" si="23"/>
        <v>10.678269703774998</v>
      </c>
      <c r="AH39" s="5">
        <f t="shared" si="24"/>
        <v>2.902288201483807</v>
      </c>
      <c r="AI39" s="32">
        <v>820</v>
      </c>
      <c r="AJ39" s="32">
        <v>385</v>
      </c>
      <c r="AK39" s="6">
        <v>52</v>
      </c>
      <c r="AL39" s="6">
        <f t="shared" si="25"/>
        <v>13.506493506493506</v>
      </c>
      <c r="AM39" s="5">
        <f t="shared" si="26"/>
        <v>6.341463414634147</v>
      </c>
      <c r="AN39" s="7">
        <v>0</v>
      </c>
      <c r="AO39" s="7">
        <v>0</v>
      </c>
      <c r="AP39" s="6">
        <v>0</v>
      </c>
      <c r="AQ39" s="6" t="e">
        <f t="shared" si="27"/>
        <v>#DIV/0!</v>
      </c>
      <c r="AR39" s="5" t="e">
        <f t="shared" si="28"/>
        <v>#DIV/0!</v>
      </c>
      <c r="AS39" s="7">
        <v>0</v>
      </c>
      <c r="AT39" s="7">
        <v>0</v>
      </c>
      <c r="AU39" s="5">
        <v>0</v>
      </c>
      <c r="AV39" s="5">
        <v>0</v>
      </c>
      <c r="AW39" s="5">
        <v>0</v>
      </c>
      <c r="AX39" s="5">
        <v>0</v>
      </c>
      <c r="AY39" s="5">
        <v>82892.1</v>
      </c>
      <c r="AZ39" s="5">
        <v>20723.025</v>
      </c>
      <c r="BA39" s="5">
        <v>6907.7</v>
      </c>
      <c r="BB39" s="8">
        <v>0</v>
      </c>
      <c r="BC39" s="8">
        <v>0</v>
      </c>
      <c r="BD39" s="8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6">
        <f t="shared" si="5"/>
        <v>2115.4</v>
      </c>
      <c r="BO39" s="6">
        <f t="shared" si="5"/>
        <v>588.8</v>
      </c>
      <c r="BP39" s="6">
        <f t="shared" si="6"/>
        <v>24</v>
      </c>
      <c r="BQ39" s="6">
        <f t="shared" si="29"/>
        <v>4.076086956521739</v>
      </c>
      <c r="BR39" s="5">
        <f t="shared" si="30"/>
        <v>1.1345372033657937</v>
      </c>
      <c r="BS39" s="32">
        <v>2115.4</v>
      </c>
      <c r="BT39" s="32">
        <v>588.8</v>
      </c>
      <c r="BU39" s="6">
        <v>24</v>
      </c>
      <c r="BV39" s="6">
        <v>0</v>
      </c>
      <c r="BW39" s="6">
        <v>0</v>
      </c>
      <c r="BX39" s="6">
        <v>0</v>
      </c>
      <c r="BY39" s="6">
        <v>0</v>
      </c>
      <c r="BZ39" s="6">
        <v>0</v>
      </c>
      <c r="CA39" s="6">
        <v>0</v>
      </c>
      <c r="CB39" s="6">
        <v>0</v>
      </c>
      <c r="CC39" s="6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45</v>
      </c>
      <c r="CN39" s="32">
        <v>5435.6</v>
      </c>
      <c r="CO39" s="32">
        <v>1349.1</v>
      </c>
      <c r="CP39" s="5">
        <v>140</v>
      </c>
      <c r="CQ39" s="5">
        <v>1717</v>
      </c>
      <c r="CR39" s="5">
        <v>529.2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6">
        <f t="shared" si="7"/>
        <v>107682.90000000001</v>
      </c>
      <c r="DH39" s="6">
        <f t="shared" si="7"/>
        <v>27450.725</v>
      </c>
      <c r="DI39" s="6">
        <f t="shared" si="8"/>
        <v>7610.186</v>
      </c>
      <c r="DJ39" s="5">
        <v>0</v>
      </c>
      <c r="DK39" s="5">
        <v>0</v>
      </c>
      <c r="DL39" s="5">
        <v>0</v>
      </c>
      <c r="DM39" s="5">
        <v>8567.4</v>
      </c>
      <c r="DN39" s="5">
        <v>8567.4</v>
      </c>
      <c r="DO39" s="5">
        <v>0</v>
      </c>
      <c r="DP39" s="5">
        <v>0</v>
      </c>
      <c r="DQ39" s="5">
        <v>0</v>
      </c>
      <c r="DR39" s="5">
        <v>0</v>
      </c>
      <c r="DS39" s="5">
        <v>0</v>
      </c>
      <c r="DT39" s="5">
        <v>0</v>
      </c>
      <c r="DU39" s="5">
        <v>0</v>
      </c>
      <c r="DV39" s="5">
        <v>0</v>
      </c>
      <c r="DW39" s="5">
        <v>0</v>
      </c>
      <c r="DX39" s="5">
        <v>0</v>
      </c>
      <c r="DY39" s="5">
        <v>0</v>
      </c>
      <c r="DZ39" s="5">
        <v>0</v>
      </c>
      <c r="EA39" s="5">
        <v>0</v>
      </c>
      <c r="EB39" s="5">
        <v>0</v>
      </c>
      <c r="EC39" s="6">
        <f t="shared" si="9"/>
        <v>8567.4</v>
      </c>
      <c r="ED39" s="6">
        <f t="shared" si="31"/>
        <v>8567.4</v>
      </c>
      <c r="EE39" s="6">
        <f t="shared" si="10"/>
        <v>0</v>
      </c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10" customFormat="1" ht="20.25" customHeight="1">
      <c r="A40" s="16">
        <v>31</v>
      </c>
      <c r="B40" s="35" t="s">
        <v>86</v>
      </c>
      <c r="C40" s="5">
        <v>480.2344</v>
      </c>
      <c r="D40" s="33">
        <v>5682.7189</v>
      </c>
      <c r="E40" s="20">
        <f t="shared" si="11"/>
        <v>38586.100000000006</v>
      </c>
      <c r="F40" s="28">
        <f t="shared" si="12"/>
        <v>9287.550000000001</v>
      </c>
      <c r="G40" s="6">
        <f t="shared" si="0"/>
        <v>2575.062</v>
      </c>
      <c r="H40" s="6">
        <f t="shared" si="13"/>
        <v>27.72595571490866</v>
      </c>
      <c r="I40" s="6">
        <f t="shared" si="14"/>
        <v>6.673548246648403</v>
      </c>
      <c r="J40" s="6">
        <f t="shared" si="1"/>
        <v>8116.7</v>
      </c>
      <c r="K40" s="6">
        <f t="shared" si="1"/>
        <v>1670.2</v>
      </c>
      <c r="L40" s="6">
        <f t="shared" si="2"/>
        <v>35.962</v>
      </c>
      <c r="M40" s="6">
        <f t="shared" si="15"/>
        <v>2.1531553107412287</v>
      </c>
      <c r="N40" s="6">
        <f t="shared" si="16"/>
        <v>0.4430618354750083</v>
      </c>
      <c r="O40" s="6">
        <f t="shared" si="3"/>
        <v>2864.1000000000004</v>
      </c>
      <c r="P40" s="6">
        <f t="shared" si="3"/>
        <v>522.4</v>
      </c>
      <c r="Q40" s="6">
        <f t="shared" si="4"/>
        <v>25.102</v>
      </c>
      <c r="R40" s="6">
        <f t="shared" si="17"/>
        <v>4.805130168453293</v>
      </c>
      <c r="S40" s="5">
        <f t="shared" si="18"/>
        <v>0.8764358786355224</v>
      </c>
      <c r="T40" s="32">
        <v>11.8</v>
      </c>
      <c r="U40" s="32">
        <v>3</v>
      </c>
      <c r="V40" s="6">
        <v>0.102</v>
      </c>
      <c r="W40" s="6">
        <f t="shared" si="19"/>
        <v>3.3999999999999995</v>
      </c>
      <c r="X40" s="5">
        <f t="shared" si="20"/>
        <v>0.8644067796610169</v>
      </c>
      <c r="Y40" s="32">
        <v>2672.4</v>
      </c>
      <c r="Z40" s="32">
        <v>564.9</v>
      </c>
      <c r="AA40" s="6">
        <v>10.86</v>
      </c>
      <c r="AB40" s="6">
        <f t="shared" si="21"/>
        <v>1.9224641529474242</v>
      </c>
      <c r="AC40" s="5">
        <f t="shared" si="22"/>
        <v>0.40637629097440503</v>
      </c>
      <c r="AD40" s="32">
        <v>2852.3</v>
      </c>
      <c r="AE40" s="32">
        <v>519.4</v>
      </c>
      <c r="AF40" s="6">
        <v>25</v>
      </c>
      <c r="AG40" s="6">
        <f t="shared" si="23"/>
        <v>4.813246053138236</v>
      </c>
      <c r="AH40" s="5">
        <f t="shared" si="24"/>
        <v>0.8764856431651649</v>
      </c>
      <c r="AI40" s="32">
        <v>87</v>
      </c>
      <c r="AJ40" s="32">
        <v>21.7</v>
      </c>
      <c r="AK40" s="6">
        <v>0</v>
      </c>
      <c r="AL40" s="6">
        <f t="shared" si="25"/>
        <v>0</v>
      </c>
      <c r="AM40" s="5">
        <f t="shared" si="26"/>
        <v>0</v>
      </c>
      <c r="AN40" s="7">
        <v>0</v>
      </c>
      <c r="AO40" s="7">
        <v>0</v>
      </c>
      <c r="AP40" s="6">
        <v>0</v>
      </c>
      <c r="AQ40" s="6" t="e">
        <f t="shared" si="27"/>
        <v>#DIV/0!</v>
      </c>
      <c r="AR40" s="5" t="e">
        <f t="shared" si="28"/>
        <v>#DIV/0!</v>
      </c>
      <c r="AS40" s="7">
        <v>0</v>
      </c>
      <c r="AT40" s="7">
        <v>0</v>
      </c>
      <c r="AU40" s="5">
        <v>0</v>
      </c>
      <c r="AV40" s="5">
        <v>0</v>
      </c>
      <c r="AW40" s="5">
        <v>0</v>
      </c>
      <c r="AX40" s="5">
        <v>0</v>
      </c>
      <c r="AY40" s="5">
        <v>30469.4</v>
      </c>
      <c r="AZ40" s="5">
        <v>7617.35</v>
      </c>
      <c r="BA40" s="5">
        <v>2539.1</v>
      </c>
      <c r="BB40" s="8">
        <v>0</v>
      </c>
      <c r="BC40" s="8">
        <v>0</v>
      </c>
      <c r="BD40" s="8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6">
        <f t="shared" si="5"/>
        <v>1642.4</v>
      </c>
      <c r="BO40" s="6">
        <f t="shared" si="5"/>
        <v>399</v>
      </c>
      <c r="BP40" s="6">
        <f t="shared" si="6"/>
        <v>0</v>
      </c>
      <c r="BQ40" s="6">
        <f t="shared" si="29"/>
        <v>0</v>
      </c>
      <c r="BR40" s="5">
        <f t="shared" si="30"/>
        <v>0</v>
      </c>
      <c r="BS40" s="32">
        <v>554.4</v>
      </c>
      <c r="BT40" s="32">
        <v>141</v>
      </c>
      <c r="BU40" s="6">
        <v>0</v>
      </c>
      <c r="BV40" s="5">
        <v>1088</v>
      </c>
      <c r="BW40" s="5">
        <v>258</v>
      </c>
      <c r="BX40" s="6">
        <v>0</v>
      </c>
      <c r="BY40" s="6">
        <v>0</v>
      </c>
      <c r="BZ40" s="6">
        <v>0</v>
      </c>
      <c r="CA40" s="6">
        <v>0</v>
      </c>
      <c r="CB40" s="6">
        <v>0</v>
      </c>
      <c r="CC40" s="6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32">
        <v>850.8</v>
      </c>
      <c r="CO40" s="32">
        <v>162.2</v>
      </c>
      <c r="CP40" s="5">
        <v>0</v>
      </c>
      <c r="CQ40" s="5">
        <v>850.8</v>
      </c>
      <c r="CR40" s="5">
        <v>162.2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6">
        <f t="shared" si="7"/>
        <v>38586.100000000006</v>
      </c>
      <c r="DH40" s="6">
        <f t="shared" si="7"/>
        <v>9287.550000000001</v>
      </c>
      <c r="DI40" s="6">
        <f t="shared" si="8"/>
        <v>2575.062</v>
      </c>
      <c r="DJ40" s="5">
        <v>0</v>
      </c>
      <c r="DK40" s="5">
        <v>0</v>
      </c>
      <c r="DL40" s="5">
        <v>0</v>
      </c>
      <c r="DM40" s="5">
        <v>0</v>
      </c>
      <c r="DN40" s="5">
        <v>0</v>
      </c>
      <c r="DO40" s="5">
        <v>0</v>
      </c>
      <c r="DP40" s="5">
        <v>0</v>
      </c>
      <c r="DQ40" s="5">
        <v>0</v>
      </c>
      <c r="DR40" s="5">
        <v>0</v>
      </c>
      <c r="DS40" s="5">
        <v>0</v>
      </c>
      <c r="DT40" s="5">
        <v>0</v>
      </c>
      <c r="DU40" s="5">
        <v>0</v>
      </c>
      <c r="DV40" s="5">
        <v>0</v>
      </c>
      <c r="DW40" s="5">
        <v>0</v>
      </c>
      <c r="DX40" s="5">
        <v>0</v>
      </c>
      <c r="DY40" s="5">
        <v>0</v>
      </c>
      <c r="DZ40" s="5">
        <v>0</v>
      </c>
      <c r="EA40" s="5">
        <v>0</v>
      </c>
      <c r="EB40" s="5">
        <v>0</v>
      </c>
      <c r="EC40" s="6">
        <f t="shared" si="9"/>
        <v>0</v>
      </c>
      <c r="ED40" s="6">
        <f t="shared" si="31"/>
        <v>0</v>
      </c>
      <c r="EE40" s="6">
        <f t="shared" si="10"/>
        <v>0</v>
      </c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10" customFormat="1" ht="20.25" customHeight="1">
      <c r="A41" s="16">
        <v>32</v>
      </c>
      <c r="B41" s="35" t="s">
        <v>87</v>
      </c>
      <c r="C41" s="5">
        <v>9001.884</v>
      </c>
      <c r="D41" s="33">
        <v>37.4874</v>
      </c>
      <c r="E41" s="20">
        <f t="shared" si="11"/>
        <v>53495.9</v>
      </c>
      <c r="F41" s="28">
        <f t="shared" si="12"/>
        <v>20004.425</v>
      </c>
      <c r="G41" s="6">
        <f t="shared" si="0"/>
        <v>3019.331</v>
      </c>
      <c r="H41" s="6">
        <f t="shared" si="13"/>
        <v>15.093315603922633</v>
      </c>
      <c r="I41" s="6">
        <f t="shared" si="14"/>
        <v>5.644041879844998</v>
      </c>
      <c r="J41" s="6">
        <f t="shared" si="1"/>
        <v>14736</v>
      </c>
      <c r="K41" s="6">
        <f t="shared" si="1"/>
        <v>3563.4</v>
      </c>
      <c r="L41" s="6">
        <f t="shared" si="2"/>
        <v>539.431</v>
      </c>
      <c r="M41" s="6">
        <f t="shared" si="15"/>
        <v>15.138098445305046</v>
      </c>
      <c r="N41" s="6">
        <f t="shared" si="16"/>
        <v>3.660633821932682</v>
      </c>
      <c r="O41" s="6">
        <f t="shared" si="3"/>
        <v>6649.8</v>
      </c>
      <c r="P41" s="6">
        <f t="shared" si="3"/>
        <v>1540</v>
      </c>
      <c r="Q41" s="6">
        <f t="shared" si="4"/>
        <v>402.106</v>
      </c>
      <c r="R41" s="6">
        <f t="shared" si="17"/>
        <v>26.110779220779218</v>
      </c>
      <c r="S41" s="5">
        <f t="shared" si="18"/>
        <v>6.0468886282294205</v>
      </c>
      <c r="T41" s="32">
        <v>0</v>
      </c>
      <c r="U41" s="32">
        <v>0</v>
      </c>
      <c r="V41" s="6">
        <v>2.042</v>
      </c>
      <c r="W41" s="6" t="e">
        <f t="shared" si="19"/>
        <v>#DIV/0!</v>
      </c>
      <c r="X41" s="5" t="e">
        <f t="shared" si="20"/>
        <v>#DIV/0!</v>
      </c>
      <c r="Y41" s="32">
        <v>3621</v>
      </c>
      <c r="Z41" s="32">
        <v>910</v>
      </c>
      <c r="AA41" s="6">
        <v>2.925</v>
      </c>
      <c r="AB41" s="6">
        <f t="shared" si="21"/>
        <v>0.3214285714285714</v>
      </c>
      <c r="AC41" s="5">
        <f t="shared" si="22"/>
        <v>0.08077879038939519</v>
      </c>
      <c r="AD41" s="32">
        <v>6649.8</v>
      </c>
      <c r="AE41" s="32">
        <v>1540</v>
      </c>
      <c r="AF41" s="6">
        <v>400.064</v>
      </c>
      <c r="AG41" s="6">
        <f t="shared" si="23"/>
        <v>25.978181818181817</v>
      </c>
      <c r="AH41" s="5">
        <f t="shared" si="24"/>
        <v>6.016180937772565</v>
      </c>
      <c r="AI41" s="32">
        <v>60</v>
      </c>
      <c r="AJ41" s="32">
        <v>15</v>
      </c>
      <c r="AK41" s="6">
        <v>0</v>
      </c>
      <c r="AL41" s="6">
        <f t="shared" si="25"/>
        <v>0</v>
      </c>
      <c r="AM41" s="5">
        <f t="shared" si="26"/>
        <v>0</v>
      </c>
      <c r="AN41" s="7">
        <v>0</v>
      </c>
      <c r="AO41" s="7">
        <v>0</v>
      </c>
      <c r="AP41" s="6">
        <v>0</v>
      </c>
      <c r="AQ41" s="6" t="e">
        <f t="shared" si="27"/>
        <v>#DIV/0!</v>
      </c>
      <c r="AR41" s="5" t="e">
        <f t="shared" si="28"/>
        <v>#DIV/0!</v>
      </c>
      <c r="AS41" s="7">
        <v>0</v>
      </c>
      <c r="AT41" s="7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29758.5</v>
      </c>
      <c r="AZ41" s="5">
        <v>7439.625</v>
      </c>
      <c r="BA41" s="5">
        <v>2479.9</v>
      </c>
      <c r="BB41" s="8">
        <v>0</v>
      </c>
      <c r="BC41" s="8">
        <v>0</v>
      </c>
      <c r="BD41" s="8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6">
        <f t="shared" si="5"/>
        <v>2345.2</v>
      </c>
      <c r="BO41" s="6">
        <f t="shared" si="5"/>
        <v>583.4</v>
      </c>
      <c r="BP41" s="6">
        <f t="shared" si="6"/>
        <v>91</v>
      </c>
      <c r="BQ41" s="6">
        <f t="shared" si="29"/>
        <v>15.59821734658896</v>
      </c>
      <c r="BR41" s="5">
        <f t="shared" si="30"/>
        <v>3.8802660753880267</v>
      </c>
      <c r="BS41" s="32">
        <v>2345.2</v>
      </c>
      <c r="BT41" s="32">
        <v>583.4</v>
      </c>
      <c r="BU41" s="6">
        <v>91</v>
      </c>
      <c r="BV41" s="6">
        <v>0</v>
      </c>
      <c r="BW41" s="6">
        <v>0</v>
      </c>
      <c r="BX41" s="6">
        <v>0</v>
      </c>
      <c r="BY41" s="6">
        <v>0</v>
      </c>
      <c r="BZ41" s="6">
        <v>0</v>
      </c>
      <c r="CA41" s="6">
        <v>0</v>
      </c>
      <c r="CB41" s="6">
        <v>0</v>
      </c>
      <c r="CC41" s="6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32">
        <v>2060</v>
      </c>
      <c r="CO41" s="32">
        <v>515</v>
      </c>
      <c r="CP41" s="5">
        <v>43.4</v>
      </c>
      <c r="CQ41" s="5">
        <v>780</v>
      </c>
      <c r="CR41" s="5">
        <v>195</v>
      </c>
      <c r="CS41" s="5">
        <v>43.4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6">
        <f t="shared" si="7"/>
        <v>44494.5</v>
      </c>
      <c r="DH41" s="6">
        <f t="shared" si="7"/>
        <v>11003.025</v>
      </c>
      <c r="DI41" s="6">
        <f t="shared" si="8"/>
        <v>3019.331</v>
      </c>
      <c r="DJ41" s="5">
        <v>0</v>
      </c>
      <c r="DK41" s="5">
        <v>0</v>
      </c>
      <c r="DL41" s="5">
        <v>0</v>
      </c>
      <c r="DM41" s="5">
        <v>9001.4</v>
      </c>
      <c r="DN41" s="5">
        <v>9001.4</v>
      </c>
      <c r="DO41" s="5">
        <v>0</v>
      </c>
      <c r="DP41" s="5">
        <v>0</v>
      </c>
      <c r="DQ41" s="5">
        <v>0</v>
      </c>
      <c r="DR41" s="5">
        <v>0</v>
      </c>
      <c r="DS41" s="5">
        <v>0</v>
      </c>
      <c r="DT41" s="5">
        <v>0</v>
      </c>
      <c r="DU41" s="5">
        <v>0</v>
      </c>
      <c r="DV41" s="5">
        <v>0</v>
      </c>
      <c r="DW41" s="5">
        <v>0</v>
      </c>
      <c r="DX41" s="5">
        <v>0</v>
      </c>
      <c r="DY41" s="5">
        <v>0</v>
      </c>
      <c r="DZ41" s="5">
        <v>0</v>
      </c>
      <c r="EA41" s="5">
        <v>0</v>
      </c>
      <c r="EB41" s="5">
        <v>0</v>
      </c>
      <c r="EC41" s="6">
        <f t="shared" si="9"/>
        <v>9001.4</v>
      </c>
      <c r="ED41" s="6">
        <f t="shared" si="31"/>
        <v>9001.4</v>
      </c>
      <c r="EE41" s="6">
        <f t="shared" si="10"/>
        <v>0</v>
      </c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10" customFormat="1" ht="20.25" customHeight="1">
      <c r="A42" s="16">
        <v>33</v>
      </c>
      <c r="B42" s="35" t="s">
        <v>88</v>
      </c>
      <c r="C42" s="5">
        <v>6467.1285</v>
      </c>
      <c r="D42" s="33">
        <v>8177.4208</v>
      </c>
      <c r="E42" s="20">
        <f t="shared" si="11"/>
        <v>60378.600000000006</v>
      </c>
      <c r="F42" s="28">
        <f t="shared" si="12"/>
        <v>18576.975</v>
      </c>
      <c r="G42" s="6">
        <f aca="true" t="shared" si="32" ref="G42:G51">DI42+EE42-EA42</f>
        <v>4401.3925</v>
      </c>
      <c r="H42" s="6">
        <f t="shared" si="13"/>
        <v>23.692729844336878</v>
      </c>
      <c r="I42" s="6">
        <f t="shared" si="14"/>
        <v>7.289656434564564</v>
      </c>
      <c r="J42" s="6">
        <f aca="true" t="shared" si="33" ref="J42:K51">T42+Y42+AD42+AI42+AN42+AS42+BK42+BS42+BV42+BY42+CB42+CE42+CK42+CN42+CT42+CW42+DC42</f>
        <v>10594.3</v>
      </c>
      <c r="K42" s="6">
        <f t="shared" si="33"/>
        <v>1444.9</v>
      </c>
      <c r="L42" s="6">
        <f aca="true" t="shared" si="34" ref="L42:L51">V42+AA42+AF42+AK42+AP42+AU42+BM42+BU42+BX42+CA42+CD42+CG42+CM42+CP42+CV42+CY42+DE42</f>
        <v>773.3925</v>
      </c>
      <c r="M42" s="6">
        <f t="shared" si="15"/>
        <v>53.525676517406055</v>
      </c>
      <c r="N42" s="6">
        <f t="shared" si="16"/>
        <v>7.300081175726571</v>
      </c>
      <c r="O42" s="6">
        <f aca="true" t="shared" si="35" ref="O42:P51">T42+AD42</f>
        <v>4603</v>
      </c>
      <c r="P42" s="6">
        <f t="shared" si="35"/>
        <v>750</v>
      </c>
      <c r="Q42" s="6">
        <f aca="true" t="shared" si="36" ref="Q42:Q51">V42+AF42</f>
        <v>172.855</v>
      </c>
      <c r="R42" s="6">
        <f t="shared" si="17"/>
        <v>23.04733333333333</v>
      </c>
      <c r="S42" s="5">
        <f t="shared" si="18"/>
        <v>3.7552683032804692</v>
      </c>
      <c r="T42" s="32">
        <v>0</v>
      </c>
      <c r="U42" s="32">
        <v>0</v>
      </c>
      <c r="V42" s="6">
        <v>0</v>
      </c>
      <c r="W42" s="6" t="e">
        <f t="shared" si="19"/>
        <v>#DIV/0!</v>
      </c>
      <c r="X42" s="5" t="e">
        <f t="shared" si="20"/>
        <v>#DIV/0!</v>
      </c>
      <c r="Y42" s="32">
        <v>2526</v>
      </c>
      <c r="Z42" s="32">
        <v>370</v>
      </c>
      <c r="AA42" s="6">
        <v>103.83</v>
      </c>
      <c r="AB42" s="6">
        <f t="shared" si="21"/>
        <v>28.062162162162164</v>
      </c>
      <c r="AC42" s="5">
        <f t="shared" si="22"/>
        <v>4.110451306413301</v>
      </c>
      <c r="AD42" s="32">
        <v>4603</v>
      </c>
      <c r="AE42" s="32">
        <v>750</v>
      </c>
      <c r="AF42" s="6">
        <v>172.855</v>
      </c>
      <c r="AG42" s="6">
        <f t="shared" si="23"/>
        <v>23.04733333333333</v>
      </c>
      <c r="AH42" s="5">
        <f t="shared" si="24"/>
        <v>3.7552683032804692</v>
      </c>
      <c r="AI42" s="32">
        <v>98</v>
      </c>
      <c r="AJ42" s="32">
        <v>24.9</v>
      </c>
      <c r="AK42" s="6">
        <v>355.8775</v>
      </c>
      <c r="AL42" s="6">
        <f t="shared" si="25"/>
        <v>1429.2269076305222</v>
      </c>
      <c r="AM42" s="5">
        <f t="shared" si="26"/>
        <v>363.140306122449</v>
      </c>
      <c r="AN42" s="7">
        <v>0</v>
      </c>
      <c r="AO42" s="7">
        <v>0</v>
      </c>
      <c r="AP42" s="6">
        <v>0</v>
      </c>
      <c r="AQ42" s="6" t="e">
        <f t="shared" si="27"/>
        <v>#DIV/0!</v>
      </c>
      <c r="AR42" s="5" t="e">
        <f t="shared" si="28"/>
        <v>#DIV/0!</v>
      </c>
      <c r="AS42" s="7">
        <v>0</v>
      </c>
      <c r="AT42" s="7">
        <v>0</v>
      </c>
      <c r="AU42" s="5">
        <v>0</v>
      </c>
      <c r="AV42" s="5">
        <v>0</v>
      </c>
      <c r="AW42" s="5">
        <v>0</v>
      </c>
      <c r="AX42" s="5">
        <v>0</v>
      </c>
      <c r="AY42" s="5">
        <v>43536.3</v>
      </c>
      <c r="AZ42" s="5">
        <v>10884.075</v>
      </c>
      <c r="BA42" s="5">
        <v>3628</v>
      </c>
      <c r="BB42" s="8">
        <v>0</v>
      </c>
      <c r="BC42" s="8">
        <v>0</v>
      </c>
      <c r="BD42" s="8">
        <v>0</v>
      </c>
      <c r="BE42" s="5">
        <v>0</v>
      </c>
      <c r="BF42" s="5">
        <v>0</v>
      </c>
      <c r="BG42" s="5">
        <v>0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6">
        <f aca="true" t="shared" si="37" ref="BN42:BO51">BS42+BV42+BY42+CB42</f>
        <v>717.3</v>
      </c>
      <c r="BO42" s="6">
        <f t="shared" si="37"/>
        <v>150</v>
      </c>
      <c r="BP42" s="6">
        <f aca="true" t="shared" si="38" ref="BP42:BP51">BU42+BX42+CA42+CD42</f>
        <v>136.72</v>
      </c>
      <c r="BQ42" s="6">
        <f t="shared" si="29"/>
        <v>91.14666666666666</v>
      </c>
      <c r="BR42" s="5">
        <f t="shared" si="30"/>
        <v>19.060365258608673</v>
      </c>
      <c r="BS42" s="32">
        <v>717.3</v>
      </c>
      <c r="BT42" s="32">
        <v>150</v>
      </c>
      <c r="BU42" s="6">
        <v>136.72</v>
      </c>
      <c r="BV42" s="6">
        <v>0</v>
      </c>
      <c r="BW42" s="6">
        <v>0</v>
      </c>
      <c r="BX42" s="6">
        <v>0</v>
      </c>
      <c r="BY42" s="6">
        <v>0</v>
      </c>
      <c r="BZ42" s="6">
        <v>0</v>
      </c>
      <c r="CA42" s="6">
        <v>0</v>
      </c>
      <c r="CB42" s="6">
        <v>0</v>
      </c>
      <c r="CC42" s="6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32">
        <v>2650</v>
      </c>
      <c r="CO42" s="32">
        <v>150</v>
      </c>
      <c r="CP42" s="5">
        <v>4.11</v>
      </c>
      <c r="CQ42" s="5">
        <v>850</v>
      </c>
      <c r="CR42" s="5">
        <v>150</v>
      </c>
      <c r="CS42" s="5">
        <v>4.11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6">
        <f aca="true" t="shared" si="39" ref="DG42:DH51">T42+Y42+AD42+AI42+AN42+AS42+AV42+AY42+BB42+BE42+BH42+BK42+BS42+BV42+BY42+CB42+CE42+CH42+CK42+CN42+CT42+CW42+CZ42+DC42</f>
        <v>54130.600000000006</v>
      </c>
      <c r="DH42" s="6">
        <f t="shared" si="39"/>
        <v>12328.975</v>
      </c>
      <c r="DI42" s="6">
        <f aca="true" t="shared" si="40" ref="DI42:DI51">V42+AA42+AF42+AK42+AP42+AU42+AX42+BA42+BD42+BG42+BJ42+BM42+BU42+BX42+CA42+CD42+CG42+CJ42+CM42+CP42+CV42+CY42+DB42+DE42+DF42</f>
        <v>4401.3925</v>
      </c>
      <c r="DJ42" s="5">
        <v>0</v>
      </c>
      <c r="DK42" s="5">
        <v>0</v>
      </c>
      <c r="DL42" s="5">
        <v>0</v>
      </c>
      <c r="DM42" s="5">
        <v>6248</v>
      </c>
      <c r="DN42" s="5">
        <v>6248</v>
      </c>
      <c r="DO42" s="5">
        <v>0</v>
      </c>
      <c r="DP42" s="5">
        <v>0</v>
      </c>
      <c r="DQ42" s="5">
        <v>0</v>
      </c>
      <c r="DR42" s="5">
        <v>0</v>
      </c>
      <c r="DS42" s="5">
        <v>0</v>
      </c>
      <c r="DT42" s="5">
        <v>0</v>
      </c>
      <c r="DU42" s="5">
        <v>0</v>
      </c>
      <c r="DV42" s="5">
        <v>0</v>
      </c>
      <c r="DW42" s="5">
        <v>0</v>
      </c>
      <c r="DX42" s="5">
        <v>0</v>
      </c>
      <c r="DY42" s="5">
        <v>0</v>
      </c>
      <c r="DZ42" s="5">
        <v>0</v>
      </c>
      <c r="EA42" s="5">
        <v>0</v>
      </c>
      <c r="EB42" s="5">
        <v>0</v>
      </c>
      <c r="EC42" s="6">
        <f aca="true" t="shared" si="41" ref="EC42:EC51">DJ42+DM42+DP42+DS42+DV42+DY42</f>
        <v>6248</v>
      </c>
      <c r="ED42" s="6">
        <f t="shared" si="31"/>
        <v>6248</v>
      </c>
      <c r="EE42" s="6">
        <f t="shared" si="10"/>
        <v>0</v>
      </c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10" customFormat="1" ht="20.25" customHeight="1">
      <c r="A43" s="16">
        <v>34</v>
      </c>
      <c r="B43" s="35" t="s">
        <v>89</v>
      </c>
      <c r="C43" s="5">
        <v>14.146</v>
      </c>
      <c r="D43" s="33">
        <v>53.3435</v>
      </c>
      <c r="E43" s="20">
        <f t="shared" si="11"/>
        <v>24646.399999999998</v>
      </c>
      <c r="F43" s="28">
        <f t="shared" si="12"/>
        <v>6279.125</v>
      </c>
      <c r="G43" s="6">
        <f t="shared" si="32"/>
        <v>1441.3500000000001</v>
      </c>
      <c r="H43" s="6">
        <f t="shared" si="13"/>
        <v>22.954631417594015</v>
      </c>
      <c r="I43" s="6">
        <f t="shared" si="14"/>
        <v>5.848115749156064</v>
      </c>
      <c r="J43" s="6">
        <f t="shared" si="33"/>
        <v>7357.5</v>
      </c>
      <c r="K43" s="6">
        <f t="shared" si="33"/>
        <v>1956.9</v>
      </c>
      <c r="L43" s="6">
        <f t="shared" si="34"/>
        <v>0.65</v>
      </c>
      <c r="M43" s="6">
        <f t="shared" si="15"/>
        <v>0.033215800500792064</v>
      </c>
      <c r="N43" s="6">
        <f t="shared" si="16"/>
        <v>0.008834522595990487</v>
      </c>
      <c r="O43" s="6">
        <f t="shared" si="35"/>
        <v>2755</v>
      </c>
      <c r="P43" s="6">
        <f t="shared" si="35"/>
        <v>719.9</v>
      </c>
      <c r="Q43" s="6">
        <f t="shared" si="36"/>
        <v>0.65</v>
      </c>
      <c r="R43" s="6">
        <f t="shared" si="17"/>
        <v>0.09029031809973607</v>
      </c>
      <c r="S43" s="5">
        <f t="shared" si="18"/>
        <v>0.023593466424682397</v>
      </c>
      <c r="T43" s="32">
        <v>0</v>
      </c>
      <c r="U43" s="32">
        <v>0</v>
      </c>
      <c r="V43" s="6">
        <v>0</v>
      </c>
      <c r="W43" s="6" t="e">
        <f t="shared" si="19"/>
        <v>#DIV/0!</v>
      </c>
      <c r="X43" s="5" t="e">
        <f t="shared" si="20"/>
        <v>#DIV/0!</v>
      </c>
      <c r="Y43" s="32">
        <v>1954.5</v>
      </c>
      <c r="Z43" s="32">
        <v>575</v>
      </c>
      <c r="AA43" s="6">
        <v>0</v>
      </c>
      <c r="AB43" s="6">
        <f t="shared" si="21"/>
        <v>0</v>
      </c>
      <c r="AC43" s="5">
        <f t="shared" si="22"/>
        <v>0</v>
      </c>
      <c r="AD43" s="32">
        <v>2755</v>
      </c>
      <c r="AE43" s="32">
        <v>719.9</v>
      </c>
      <c r="AF43" s="6">
        <v>0.65</v>
      </c>
      <c r="AG43" s="6">
        <f t="shared" si="23"/>
        <v>0.09029031809973607</v>
      </c>
      <c r="AH43" s="5">
        <f t="shared" si="24"/>
        <v>0.023593466424682397</v>
      </c>
      <c r="AI43" s="32">
        <v>48</v>
      </c>
      <c r="AJ43" s="32">
        <v>12</v>
      </c>
      <c r="AK43" s="6">
        <v>0</v>
      </c>
      <c r="AL43" s="6">
        <f t="shared" si="25"/>
        <v>0</v>
      </c>
      <c r="AM43" s="5">
        <f t="shared" si="26"/>
        <v>0</v>
      </c>
      <c r="AN43" s="7">
        <v>0</v>
      </c>
      <c r="AO43" s="7">
        <v>0</v>
      </c>
      <c r="AP43" s="6">
        <v>0</v>
      </c>
      <c r="AQ43" s="6" t="e">
        <f t="shared" si="27"/>
        <v>#DIV/0!</v>
      </c>
      <c r="AR43" s="5" t="e">
        <f t="shared" si="28"/>
        <v>#DIV/0!</v>
      </c>
      <c r="AS43" s="7">
        <v>0</v>
      </c>
      <c r="AT43" s="7">
        <v>0</v>
      </c>
      <c r="AU43" s="5">
        <v>0</v>
      </c>
      <c r="AV43" s="5">
        <v>0</v>
      </c>
      <c r="AW43" s="5">
        <v>0</v>
      </c>
      <c r="AX43" s="5">
        <v>0</v>
      </c>
      <c r="AY43" s="5">
        <v>17288.899999999998</v>
      </c>
      <c r="AZ43" s="5">
        <v>4322.224999999999</v>
      </c>
      <c r="BA43" s="5">
        <v>1440.7</v>
      </c>
      <c r="BB43" s="8">
        <v>0</v>
      </c>
      <c r="BC43" s="8">
        <v>0</v>
      </c>
      <c r="BD43" s="8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6">
        <f t="shared" si="37"/>
        <v>1800</v>
      </c>
      <c r="BO43" s="6">
        <f t="shared" si="37"/>
        <v>450</v>
      </c>
      <c r="BP43" s="6">
        <f t="shared" si="38"/>
        <v>0</v>
      </c>
      <c r="BQ43" s="6">
        <f t="shared" si="29"/>
        <v>0</v>
      </c>
      <c r="BR43" s="5">
        <f t="shared" si="30"/>
        <v>0</v>
      </c>
      <c r="BS43" s="32">
        <v>1800</v>
      </c>
      <c r="BT43" s="32">
        <v>450</v>
      </c>
      <c r="BU43" s="6">
        <v>0</v>
      </c>
      <c r="BV43" s="6">
        <v>0</v>
      </c>
      <c r="BW43" s="6">
        <v>0</v>
      </c>
      <c r="BX43" s="6">
        <v>0</v>
      </c>
      <c r="BY43" s="6">
        <v>0</v>
      </c>
      <c r="BZ43" s="6">
        <v>0</v>
      </c>
      <c r="CA43" s="6">
        <v>0</v>
      </c>
      <c r="CB43" s="6">
        <v>0</v>
      </c>
      <c r="CC43" s="6">
        <v>0</v>
      </c>
      <c r="CD43" s="5">
        <v>0</v>
      </c>
      <c r="CE43" s="5">
        <v>0</v>
      </c>
      <c r="CF43" s="5">
        <v>0</v>
      </c>
      <c r="CG43" s="5">
        <v>0</v>
      </c>
      <c r="CH43" s="5">
        <v>0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32">
        <v>800</v>
      </c>
      <c r="CO43" s="32">
        <v>200</v>
      </c>
      <c r="CP43" s="5">
        <v>0</v>
      </c>
      <c r="CQ43" s="5">
        <v>800</v>
      </c>
      <c r="CR43" s="5">
        <v>200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6">
        <f t="shared" si="39"/>
        <v>24646.399999999998</v>
      </c>
      <c r="DH43" s="6">
        <f t="shared" si="39"/>
        <v>6279.125</v>
      </c>
      <c r="DI43" s="6">
        <f t="shared" si="40"/>
        <v>1441.3500000000001</v>
      </c>
      <c r="DJ43" s="5">
        <v>0</v>
      </c>
      <c r="DK43" s="5">
        <v>0</v>
      </c>
      <c r="DL43" s="5">
        <v>0</v>
      </c>
      <c r="DM43" s="5">
        <v>0</v>
      </c>
      <c r="DN43" s="5">
        <v>0</v>
      </c>
      <c r="DO43" s="5">
        <v>0</v>
      </c>
      <c r="DP43" s="5">
        <v>0</v>
      </c>
      <c r="DQ43" s="5">
        <v>0</v>
      </c>
      <c r="DR43" s="5">
        <v>0</v>
      </c>
      <c r="DS43" s="5">
        <v>0</v>
      </c>
      <c r="DT43" s="5">
        <v>0</v>
      </c>
      <c r="DU43" s="5">
        <v>0</v>
      </c>
      <c r="DV43" s="5">
        <v>0</v>
      </c>
      <c r="DW43" s="5">
        <v>0</v>
      </c>
      <c r="DX43" s="5">
        <v>0</v>
      </c>
      <c r="DY43" s="5">
        <v>0</v>
      </c>
      <c r="DZ43" s="5">
        <v>0</v>
      </c>
      <c r="EA43" s="5">
        <v>0</v>
      </c>
      <c r="EB43" s="5">
        <v>0</v>
      </c>
      <c r="EC43" s="6">
        <f t="shared" si="41"/>
        <v>0</v>
      </c>
      <c r="ED43" s="6">
        <f t="shared" si="31"/>
        <v>0</v>
      </c>
      <c r="EE43" s="6">
        <f t="shared" si="10"/>
        <v>0</v>
      </c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10" customFormat="1" ht="20.25" customHeight="1">
      <c r="A44" s="16">
        <v>35</v>
      </c>
      <c r="B44" s="35" t="s">
        <v>90</v>
      </c>
      <c r="C44" s="5">
        <v>3231.4607</v>
      </c>
      <c r="D44" s="33">
        <v>3251.0063</v>
      </c>
      <c r="E44" s="20">
        <f t="shared" si="11"/>
        <v>13428.1</v>
      </c>
      <c r="F44" s="28">
        <f t="shared" si="12"/>
        <v>3043.55</v>
      </c>
      <c r="G44" s="6">
        <f t="shared" si="32"/>
        <v>754</v>
      </c>
      <c r="H44" s="6">
        <f t="shared" si="13"/>
        <v>24.773701762744164</v>
      </c>
      <c r="I44" s="6">
        <f t="shared" si="14"/>
        <v>5.615090742547345</v>
      </c>
      <c r="J44" s="6">
        <f t="shared" si="33"/>
        <v>5450.7</v>
      </c>
      <c r="K44" s="6">
        <f t="shared" si="33"/>
        <v>1049.2</v>
      </c>
      <c r="L44" s="6">
        <f t="shared" si="34"/>
        <v>89.2</v>
      </c>
      <c r="M44" s="6">
        <f t="shared" si="15"/>
        <v>8.501715592832634</v>
      </c>
      <c r="N44" s="6">
        <f t="shared" si="16"/>
        <v>1.6364870567083127</v>
      </c>
      <c r="O44" s="6">
        <f t="shared" si="35"/>
        <v>1700.6</v>
      </c>
      <c r="P44" s="6">
        <f t="shared" si="35"/>
        <v>200</v>
      </c>
      <c r="Q44" s="6">
        <f t="shared" si="36"/>
        <v>21</v>
      </c>
      <c r="R44" s="6">
        <f t="shared" si="17"/>
        <v>10.5</v>
      </c>
      <c r="S44" s="5">
        <f t="shared" si="18"/>
        <v>1.2348582853110668</v>
      </c>
      <c r="T44" s="32">
        <v>0.6</v>
      </c>
      <c r="U44" s="32">
        <v>0</v>
      </c>
      <c r="V44" s="6">
        <v>0</v>
      </c>
      <c r="W44" s="6" t="e">
        <f t="shared" si="19"/>
        <v>#DIV/0!</v>
      </c>
      <c r="X44" s="5">
        <f t="shared" si="20"/>
        <v>0</v>
      </c>
      <c r="Y44" s="32">
        <v>1900</v>
      </c>
      <c r="Z44" s="32">
        <v>387.2</v>
      </c>
      <c r="AA44" s="6">
        <v>21.5</v>
      </c>
      <c r="AB44" s="6">
        <f t="shared" si="21"/>
        <v>5.552685950413223</v>
      </c>
      <c r="AC44" s="5">
        <f t="shared" si="22"/>
        <v>1.1315789473684212</v>
      </c>
      <c r="AD44" s="32">
        <v>1700</v>
      </c>
      <c r="AE44" s="32">
        <v>200</v>
      </c>
      <c r="AF44" s="6">
        <v>21</v>
      </c>
      <c r="AG44" s="6">
        <f t="shared" si="23"/>
        <v>10.5</v>
      </c>
      <c r="AH44" s="5">
        <f t="shared" si="24"/>
        <v>1.2352941176470587</v>
      </c>
      <c r="AI44" s="32">
        <v>40</v>
      </c>
      <c r="AJ44" s="32">
        <v>10</v>
      </c>
      <c r="AK44" s="6">
        <v>0</v>
      </c>
      <c r="AL44" s="6">
        <f t="shared" si="25"/>
        <v>0</v>
      </c>
      <c r="AM44" s="5">
        <f t="shared" si="26"/>
        <v>0</v>
      </c>
      <c r="AN44" s="7">
        <v>0</v>
      </c>
      <c r="AO44" s="7">
        <v>0</v>
      </c>
      <c r="AP44" s="6">
        <v>0</v>
      </c>
      <c r="AQ44" s="6" t="e">
        <f t="shared" si="27"/>
        <v>#DIV/0!</v>
      </c>
      <c r="AR44" s="5" t="e">
        <f t="shared" si="28"/>
        <v>#DIV/0!</v>
      </c>
      <c r="AS44" s="7">
        <v>0</v>
      </c>
      <c r="AT44" s="7">
        <v>0</v>
      </c>
      <c r="AU44" s="5">
        <v>0</v>
      </c>
      <c r="AV44" s="5">
        <v>0</v>
      </c>
      <c r="AW44" s="5">
        <v>0</v>
      </c>
      <c r="AX44" s="5">
        <v>0</v>
      </c>
      <c r="AY44" s="5">
        <v>7977.4</v>
      </c>
      <c r="AZ44" s="5">
        <v>1994.35</v>
      </c>
      <c r="BA44" s="5">
        <v>664.8</v>
      </c>
      <c r="BB44" s="8">
        <v>0</v>
      </c>
      <c r="BC44" s="8">
        <v>0</v>
      </c>
      <c r="BD44" s="8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6">
        <f t="shared" si="37"/>
        <v>1610.1</v>
      </c>
      <c r="BO44" s="6">
        <f t="shared" si="37"/>
        <v>397</v>
      </c>
      <c r="BP44" s="6">
        <f t="shared" si="38"/>
        <v>46.7</v>
      </c>
      <c r="BQ44" s="6">
        <f t="shared" si="29"/>
        <v>11.763224181360203</v>
      </c>
      <c r="BR44" s="5">
        <f t="shared" si="30"/>
        <v>2.900440966399603</v>
      </c>
      <c r="BS44" s="32">
        <v>1610.1</v>
      </c>
      <c r="BT44" s="32">
        <v>397</v>
      </c>
      <c r="BU44" s="6">
        <v>46.7</v>
      </c>
      <c r="BV44" s="6">
        <v>0</v>
      </c>
      <c r="BW44" s="6">
        <v>0</v>
      </c>
      <c r="BX44" s="6">
        <v>0</v>
      </c>
      <c r="BY44" s="6">
        <v>0</v>
      </c>
      <c r="BZ44" s="6">
        <v>0</v>
      </c>
      <c r="CA44" s="6">
        <v>0</v>
      </c>
      <c r="CB44" s="6">
        <v>0</v>
      </c>
      <c r="CC44" s="6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32">
        <v>200</v>
      </c>
      <c r="CO44" s="32">
        <v>55</v>
      </c>
      <c r="CP44" s="5">
        <v>0</v>
      </c>
      <c r="CQ44" s="5">
        <v>180</v>
      </c>
      <c r="CR44" s="5">
        <v>50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6">
        <f t="shared" si="39"/>
        <v>13428.1</v>
      </c>
      <c r="DH44" s="6">
        <f t="shared" si="39"/>
        <v>3043.55</v>
      </c>
      <c r="DI44" s="6">
        <f t="shared" si="40"/>
        <v>754</v>
      </c>
      <c r="DJ44" s="5">
        <v>0</v>
      </c>
      <c r="DK44" s="5">
        <v>0</v>
      </c>
      <c r="DL44" s="5">
        <v>0</v>
      </c>
      <c r="DM44" s="5">
        <v>0</v>
      </c>
      <c r="DN44" s="5">
        <v>0</v>
      </c>
      <c r="DO44" s="5">
        <v>0</v>
      </c>
      <c r="DP44" s="5">
        <v>0</v>
      </c>
      <c r="DQ44" s="5">
        <v>0</v>
      </c>
      <c r="DR44" s="5">
        <v>0</v>
      </c>
      <c r="DS44" s="5">
        <v>0</v>
      </c>
      <c r="DT44" s="5">
        <v>0</v>
      </c>
      <c r="DU44" s="5">
        <v>0</v>
      </c>
      <c r="DV44" s="5">
        <v>0</v>
      </c>
      <c r="DW44" s="5">
        <v>0</v>
      </c>
      <c r="DX44" s="5">
        <v>0</v>
      </c>
      <c r="DY44" s="5">
        <v>0</v>
      </c>
      <c r="DZ44" s="5">
        <v>0</v>
      </c>
      <c r="EA44" s="5">
        <v>0</v>
      </c>
      <c r="EB44" s="5">
        <v>0</v>
      </c>
      <c r="EC44" s="6">
        <f t="shared" si="41"/>
        <v>0</v>
      </c>
      <c r="ED44" s="6">
        <f t="shared" si="31"/>
        <v>0</v>
      </c>
      <c r="EE44" s="6">
        <f t="shared" si="10"/>
        <v>0</v>
      </c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10" customFormat="1" ht="20.25" customHeight="1">
      <c r="A45" s="16">
        <v>36</v>
      </c>
      <c r="B45" s="36" t="s">
        <v>91</v>
      </c>
      <c r="C45" s="5">
        <v>554.7862</v>
      </c>
      <c r="D45" s="33">
        <v>15340.6795</v>
      </c>
      <c r="E45" s="20">
        <f t="shared" si="11"/>
        <v>99717</v>
      </c>
      <c r="F45" s="28">
        <f t="shared" si="12"/>
        <v>22490.649999999998</v>
      </c>
      <c r="G45" s="6">
        <f t="shared" si="32"/>
        <v>6969.345</v>
      </c>
      <c r="H45" s="6">
        <f t="shared" si="13"/>
        <v>30.98774379575513</v>
      </c>
      <c r="I45" s="6">
        <f t="shared" si="14"/>
        <v>6.989124221546978</v>
      </c>
      <c r="J45" s="6">
        <f t="shared" si="33"/>
        <v>25622.800000000003</v>
      </c>
      <c r="K45" s="6">
        <f t="shared" si="33"/>
        <v>3967.1</v>
      </c>
      <c r="L45" s="6">
        <f t="shared" si="34"/>
        <v>794.845</v>
      </c>
      <c r="M45" s="6">
        <f t="shared" si="15"/>
        <v>20.0359204456656</v>
      </c>
      <c r="N45" s="6">
        <f t="shared" si="16"/>
        <v>3.1021004730162196</v>
      </c>
      <c r="O45" s="6">
        <f t="shared" si="35"/>
        <v>11717.9</v>
      </c>
      <c r="P45" s="6">
        <f t="shared" si="35"/>
        <v>2002.1</v>
      </c>
      <c r="Q45" s="6">
        <f t="shared" si="36"/>
        <v>669.62</v>
      </c>
      <c r="R45" s="6">
        <f t="shared" si="17"/>
        <v>33.44588182408471</v>
      </c>
      <c r="S45" s="5">
        <f t="shared" si="18"/>
        <v>5.714505158774183</v>
      </c>
      <c r="T45" s="32">
        <v>8.8</v>
      </c>
      <c r="U45" s="32">
        <v>2.1</v>
      </c>
      <c r="V45" s="6">
        <v>2.442</v>
      </c>
      <c r="W45" s="6">
        <f t="shared" si="19"/>
        <v>116.28571428571428</v>
      </c>
      <c r="X45" s="5">
        <f t="shared" si="20"/>
        <v>27.750000000000004</v>
      </c>
      <c r="Y45" s="32">
        <v>5050</v>
      </c>
      <c r="Z45" s="32">
        <v>700</v>
      </c>
      <c r="AA45" s="6">
        <v>0.125</v>
      </c>
      <c r="AB45" s="6">
        <f t="shared" si="21"/>
        <v>0.017857142857142856</v>
      </c>
      <c r="AC45" s="5">
        <f t="shared" si="22"/>
        <v>0.0024752475247524753</v>
      </c>
      <c r="AD45" s="32">
        <v>11709.1</v>
      </c>
      <c r="AE45" s="32">
        <v>2000</v>
      </c>
      <c r="AF45" s="6">
        <v>667.178</v>
      </c>
      <c r="AG45" s="6">
        <f t="shared" si="23"/>
        <v>33.358900000000006</v>
      </c>
      <c r="AH45" s="5">
        <f t="shared" si="24"/>
        <v>5.69794433389415</v>
      </c>
      <c r="AI45" s="32">
        <v>772</v>
      </c>
      <c r="AJ45" s="32">
        <v>195</v>
      </c>
      <c r="AK45" s="6">
        <v>7.5</v>
      </c>
      <c r="AL45" s="6">
        <f t="shared" si="25"/>
        <v>3.8461538461538463</v>
      </c>
      <c r="AM45" s="5">
        <f t="shared" si="26"/>
        <v>0.9715025906735751</v>
      </c>
      <c r="AN45" s="7">
        <v>0</v>
      </c>
      <c r="AO45" s="7">
        <v>0</v>
      </c>
      <c r="AP45" s="6">
        <v>0</v>
      </c>
      <c r="AQ45" s="6" t="e">
        <f t="shared" si="27"/>
        <v>#DIV/0!</v>
      </c>
      <c r="AR45" s="5" t="e">
        <f t="shared" si="28"/>
        <v>#DIV/0!</v>
      </c>
      <c r="AS45" s="7">
        <v>0</v>
      </c>
      <c r="AT45" s="7">
        <v>0</v>
      </c>
      <c r="AU45" s="5">
        <v>0</v>
      </c>
      <c r="AV45" s="5">
        <v>0</v>
      </c>
      <c r="AW45" s="5">
        <v>0</v>
      </c>
      <c r="AX45" s="5">
        <v>0</v>
      </c>
      <c r="AY45" s="5">
        <v>74094.2</v>
      </c>
      <c r="AZ45" s="5">
        <v>18523.55</v>
      </c>
      <c r="BA45" s="5">
        <v>6174.5</v>
      </c>
      <c r="BB45" s="8">
        <v>0</v>
      </c>
      <c r="BC45" s="8">
        <v>0</v>
      </c>
      <c r="BD45" s="8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6">
        <f t="shared" si="37"/>
        <v>2650.5</v>
      </c>
      <c r="BO45" s="6">
        <f t="shared" si="37"/>
        <v>380</v>
      </c>
      <c r="BP45" s="6">
        <f t="shared" si="38"/>
        <v>87.6</v>
      </c>
      <c r="BQ45" s="6">
        <f t="shared" si="29"/>
        <v>23.052631578947366</v>
      </c>
      <c r="BR45" s="5">
        <f t="shared" si="30"/>
        <v>3.305036785512167</v>
      </c>
      <c r="BS45" s="32">
        <v>1930.5</v>
      </c>
      <c r="BT45" s="32">
        <v>200</v>
      </c>
      <c r="BU45" s="6">
        <v>82</v>
      </c>
      <c r="BV45" s="6">
        <v>0</v>
      </c>
      <c r="BW45" s="6">
        <v>0</v>
      </c>
      <c r="BX45" s="6">
        <v>0</v>
      </c>
      <c r="BY45" s="6">
        <v>0</v>
      </c>
      <c r="BZ45" s="6">
        <v>0</v>
      </c>
      <c r="CA45" s="6">
        <v>0</v>
      </c>
      <c r="CB45" s="6">
        <v>720</v>
      </c>
      <c r="CC45" s="6">
        <v>180</v>
      </c>
      <c r="CD45" s="5">
        <v>5.6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32">
        <v>5432.4</v>
      </c>
      <c r="CO45" s="32">
        <v>690</v>
      </c>
      <c r="CP45" s="5">
        <v>30</v>
      </c>
      <c r="CQ45" s="5">
        <v>1517.4</v>
      </c>
      <c r="CR45" s="5">
        <v>150</v>
      </c>
      <c r="CS45" s="5">
        <v>30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6">
        <f t="shared" si="39"/>
        <v>99717</v>
      </c>
      <c r="DH45" s="6">
        <f t="shared" si="39"/>
        <v>22490.649999999998</v>
      </c>
      <c r="DI45" s="6">
        <f t="shared" si="40"/>
        <v>6969.345</v>
      </c>
      <c r="DJ45" s="5">
        <v>0</v>
      </c>
      <c r="DK45" s="5">
        <v>0</v>
      </c>
      <c r="DL45" s="5">
        <v>0</v>
      </c>
      <c r="DM45" s="5">
        <v>0</v>
      </c>
      <c r="DN45" s="5">
        <v>0</v>
      </c>
      <c r="DO45" s="5">
        <v>0</v>
      </c>
      <c r="DP45" s="5">
        <v>0</v>
      </c>
      <c r="DQ45" s="5">
        <v>0</v>
      </c>
      <c r="DR45" s="5">
        <v>0</v>
      </c>
      <c r="DS45" s="5">
        <v>0</v>
      </c>
      <c r="DT45" s="5">
        <v>0</v>
      </c>
      <c r="DU45" s="5">
        <v>0</v>
      </c>
      <c r="DV45" s="5">
        <v>0</v>
      </c>
      <c r="DW45" s="5">
        <v>0</v>
      </c>
      <c r="DX45" s="5">
        <v>0</v>
      </c>
      <c r="DY45" s="5">
        <v>0</v>
      </c>
      <c r="DZ45" s="5">
        <v>0</v>
      </c>
      <c r="EA45" s="5">
        <v>0</v>
      </c>
      <c r="EB45" s="5">
        <v>0</v>
      </c>
      <c r="EC45" s="6">
        <f t="shared" si="41"/>
        <v>0</v>
      </c>
      <c r="ED45" s="6">
        <f t="shared" si="31"/>
        <v>0</v>
      </c>
      <c r="EE45" s="6">
        <f t="shared" si="10"/>
        <v>0</v>
      </c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10" customFormat="1" ht="20.25" customHeight="1">
      <c r="A46" s="16">
        <v>37</v>
      </c>
      <c r="B46" s="37" t="s">
        <v>92</v>
      </c>
      <c r="C46" s="5">
        <v>10106.1589</v>
      </c>
      <c r="D46" s="33">
        <v>567.0306</v>
      </c>
      <c r="E46" s="20">
        <f t="shared" si="11"/>
        <v>97489.9</v>
      </c>
      <c r="F46" s="28">
        <f t="shared" si="12"/>
        <v>30115.6</v>
      </c>
      <c r="G46" s="6">
        <f t="shared" si="32"/>
        <v>6309.534000000001</v>
      </c>
      <c r="H46" s="6">
        <f t="shared" si="13"/>
        <v>20.9510486259613</v>
      </c>
      <c r="I46" s="6">
        <f t="shared" si="14"/>
        <v>6.471987354587502</v>
      </c>
      <c r="J46" s="6">
        <f t="shared" si="33"/>
        <v>13199.5</v>
      </c>
      <c r="K46" s="6">
        <f t="shared" si="33"/>
        <v>1464.1</v>
      </c>
      <c r="L46" s="6">
        <f t="shared" si="34"/>
        <v>127.434</v>
      </c>
      <c r="M46" s="6">
        <f t="shared" si="15"/>
        <v>8.703913667099242</v>
      </c>
      <c r="N46" s="6">
        <f t="shared" si="16"/>
        <v>0.9654456608204857</v>
      </c>
      <c r="O46" s="6">
        <f t="shared" si="35"/>
        <v>6931</v>
      </c>
      <c r="P46" s="6">
        <f t="shared" si="35"/>
        <v>601</v>
      </c>
      <c r="Q46" s="6">
        <f t="shared" si="36"/>
        <v>73.56</v>
      </c>
      <c r="R46" s="6">
        <f t="shared" si="17"/>
        <v>12.239600665557404</v>
      </c>
      <c r="S46" s="5">
        <f t="shared" si="18"/>
        <v>1.0613187130284232</v>
      </c>
      <c r="T46" s="32">
        <v>4</v>
      </c>
      <c r="U46" s="32">
        <v>1</v>
      </c>
      <c r="V46" s="6">
        <v>0</v>
      </c>
      <c r="W46" s="6">
        <f t="shared" si="19"/>
        <v>0</v>
      </c>
      <c r="X46" s="5">
        <f t="shared" si="20"/>
        <v>0</v>
      </c>
      <c r="Y46" s="32">
        <v>2014</v>
      </c>
      <c r="Z46" s="32">
        <v>200</v>
      </c>
      <c r="AA46" s="6">
        <v>53.874</v>
      </c>
      <c r="AB46" s="6">
        <f t="shared" si="21"/>
        <v>26.937</v>
      </c>
      <c r="AC46" s="5">
        <f t="shared" si="22"/>
        <v>2.6749751737835155</v>
      </c>
      <c r="AD46" s="32">
        <v>6927</v>
      </c>
      <c r="AE46" s="32">
        <v>600</v>
      </c>
      <c r="AF46" s="6">
        <v>73.56</v>
      </c>
      <c r="AG46" s="6">
        <f t="shared" si="23"/>
        <v>12.26</v>
      </c>
      <c r="AH46" s="5">
        <f t="shared" si="24"/>
        <v>1.0619315721091382</v>
      </c>
      <c r="AI46" s="32">
        <v>190</v>
      </c>
      <c r="AJ46" s="32">
        <v>47</v>
      </c>
      <c r="AK46" s="6">
        <v>0</v>
      </c>
      <c r="AL46" s="6">
        <f t="shared" si="25"/>
        <v>0</v>
      </c>
      <c r="AM46" s="5">
        <f t="shared" si="26"/>
        <v>0</v>
      </c>
      <c r="AN46" s="7">
        <v>0</v>
      </c>
      <c r="AO46" s="7">
        <v>0</v>
      </c>
      <c r="AP46" s="6">
        <v>0</v>
      </c>
      <c r="AQ46" s="6" t="e">
        <f t="shared" si="27"/>
        <v>#DIV/0!</v>
      </c>
      <c r="AR46" s="5" t="e">
        <f t="shared" si="28"/>
        <v>#DIV/0!</v>
      </c>
      <c r="AS46" s="7">
        <v>0</v>
      </c>
      <c r="AT46" s="7">
        <v>0</v>
      </c>
      <c r="AU46" s="5">
        <v>0</v>
      </c>
      <c r="AV46" s="5">
        <v>0</v>
      </c>
      <c r="AW46" s="5">
        <v>0</v>
      </c>
      <c r="AX46" s="5">
        <v>0</v>
      </c>
      <c r="AY46" s="5">
        <v>74185.2</v>
      </c>
      <c r="AZ46" s="5">
        <v>18546.3</v>
      </c>
      <c r="BA46" s="5">
        <v>6182.1</v>
      </c>
      <c r="BB46" s="8">
        <v>0</v>
      </c>
      <c r="BC46" s="8">
        <v>0</v>
      </c>
      <c r="BD46" s="8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6">
        <f t="shared" si="37"/>
        <v>1066.5</v>
      </c>
      <c r="BO46" s="6">
        <f t="shared" si="37"/>
        <v>266.6</v>
      </c>
      <c r="BP46" s="6">
        <f t="shared" si="38"/>
        <v>0</v>
      </c>
      <c r="BQ46" s="6">
        <f t="shared" si="29"/>
        <v>0</v>
      </c>
      <c r="BR46" s="5">
        <f t="shared" si="30"/>
        <v>0</v>
      </c>
      <c r="BS46" s="32">
        <v>497.5</v>
      </c>
      <c r="BT46" s="32">
        <v>124.3</v>
      </c>
      <c r="BU46" s="6">
        <v>0</v>
      </c>
      <c r="BV46" s="5">
        <v>569</v>
      </c>
      <c r="BW46" s="5">
        <v>142.3</v>
      </c>
      <c r="BX46" s="6">
        <v>0</v>
      </c>
      <c r="BY46" s="6">
        <v>0</v>
      </c>
      <c r="BZ46" s="6">
        <v>0</v>
      </c>
      <c r="CA46" s="6">
        <v>0</v>
      </c>
      <c r="CB46" s="6">
        <v>0</v>
      </c>
      <c r="CC46" s="6">
        <v>0</v>
      </c>
      <c r="CD46" s="5">
        <v>0</v>
      </c>
      <c r="CE46" s="5">
        <v>0</v>
      </c>
      <c r="CF46" s="5">
        <v>0</v>
      </c>
      <c r="CG46" s="5">
        <v>0</v>
      </c>
      <c r="CH46" s="5">
        <v>0</v>
      </c>
      <c r="CI46" s="5">
        <v>0</v>
      </c>
      <c r="CJ46" s="5">
        <v>0</v>
      </c>
      <c r="CK46" s="5">
        <v>0</v>
      </c>
      <c r="CL46" s="5">
        <v>0</v>
      </c>
      <c r="CM46" s="5">
        <v>0</v>
      </c>
      <c r="CN46" s="32">
        <v>2998</v>
      </c>
      <c r="CO46" s="32">
        <v>349.5</v>
      </c>
      <c r="CP46" s="5">
        <v>0</v>
      </c>
      <c r="CQ46" s="5">
        <v>1398</v>
      </c>
      <c r="CR46" s="5">
        <v>349.5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6">
        <f t="shared" si="39"/>
        <v>87384.7</v>
      </c>
      <c r="DH46" s="6">
        <f t="shared" si="39"/>
        <v>20010.399999999998</v>
      </c>
      <c r="DI46" s="6">
        <f t="shared" si="40"/>
        <v>6309.534000000001</v>
      </c>
      <c r="DJ46" s="5">
        <v>0</v>
      </c>
      <c r="DK46" s="5">
        <v>0</v>
      </c>
      <c r="DL46" s="5">
        <v>0</v>
      </c>
      <c r="DM46" s="5">
        <v>10105.2</v>
      </c>
      <c r="DN46" s="5">
        <v>10105.2</v>
      </c>
      <c r="DO46" s="5">
        <v>0</v>
      </c>
      <c r="DP46" s="5">
        <v>0</v>
      </c>
      <c r="DQ46" s="5">
        <v>0</v>
      </c>
      <c r="DR46" s="5">
        <v>0</v>
      </c>
      <c r="DS46" s="5">
        <v>0</v>
      </c>
      <c r="DT46" s="5">
        <v>0</v>
      </c>
      <c r="DU46" s="5">
        <v>0</v>
      </c>
      <c r="DV46" s="5">
        <v>0</v>
      </c>
      <c r="DW46" s="5">
        <v>0</v>
      </c>
      <c r="DX46" s="5">
        <v>0</v>
      </c>
      <c r="DY46" s="5">
        <v>0</v>
      </c>
      <c r="DZ46" s="5">
        <v>0</v>
      </c>
      <c r="EA46" s="5">
        <v>0</v>
      </c>
      <c r="EB46" s="5">
        <v>0</v>
      </c>
      <c r="EC46" s="6">
        <f t="shared" si="41"/>
        <v>10105.2</v>
      </c>
      <c r="ED46" s="6">
        <f t="shared" si="31"/>
        <v>10105.2</v>
      </c>
      <c r="EE46" s="6">
        <f t="shared" si="10"/>
        <v>0</v>
      </c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10" customFormat="1" ht="20.25" customHeight="1">
      <c r="A47" s="16">
        <v>38</v>
      </c>
      <c r="B47" s="34" t="s">
        <v>93</v>
      </c>
      <c r="C47" s="5">
        <v>11534.2852</v>
      </c>
      <c r="D47" s="33">
        <v>86383.3336</v>
      </c>
      <c r="E47" s="20">
        <f t="shared" si="11"/>
        <v>956223.6000000001</v>
      </c>
      <c r="F47" s="28">
        <f t="shared" si="12"/>
        <v>284573</v>
      </c>
      <c r="G47" s="6">
        <f t="shared" si="32"/>
        <v>61918.912399999994</v>
      </c>
      <c r="H47" s="6">
        <f t="shared" si="13"/>
        <v>21.75853380327719</v>
      </c>
      <c r="I47" s="6">
        <f t="shared" si="14"/>
        <v>6.475359152399082</v>
      </c>
      <c r="J47" s="6">
        <f t="shared" si="33"/>
        <v>210651.09999999998</v>
      </c>
      <c r="K47" s="6">
        <f t="shared" si="33"/>
        <v>35103.3</v>
      </c>
      <c r="L47" s="6">
        <f t="shared" si="34"/>
        <v>8629.6134</v>
      </c>
      <c r="M47" s="6">
        <f t="shared" si="15"/>
        <v>24.583481894864583</v>
      </c>
      <c r="N47" s="6">
        <f t="shared" si="16"/>
        <v>4.096638185131718</v>
      </c>
      <c r="O47" s="6">
        <f t="shared" si="35"/>
        <v>98000</v>
      </c>
      <c r="P47" s="6">
        <f t="shared" si="35"/>
        <v>15600</v>
      </c>
      <c r="Q47" s="6">
        <f t="shared" si="36"/>
        <v>6547.8482</v>
      </c>
      <c r="R47" s="6">
        <f t="shared" si="17"/>
        <v>41.9733858974359</v>
      </c>
      <c r="S47" s="5">
        <f t="shared" si="18"/>
        <v>6.6814777551020414</v>
      </c>
      <c r="T47" s="32">
        <v>4000</v>
      </c>
      <c r="U47" s="32">
        <v>600</v>
      </c>
      <c r="V47" s="6">
        <v>268.7932</v>
      </c>
      <c r="W47" s="6">
        <f t="shared" si="19"/>
        <v>44.79886666666667</v>
      </c>
      <c r="X47" s="5">
        <f t="shared" si="20"/>
        <v>6.71983</v>
      </c>
      <c r="Y47" s="32">
        <v>60000</v>
      </c>
      <c r="Z47" s="32">
        <v>8000</v>
      </c>
      <c r="AA47" s="6">
        <v>616.0222</v>
      </c>
      <c r="AB47" s="6">
        <f t="shared" si="21"/>
        <v>7.700277499999999</v>
      </c>
      <c r="AC47" s="5">
        <f t="shared" si="22"/>
        <v>1.0267036666666667</v>
      </c>
      <c r="AD47" s="32">
        <v>94000</v>
      </c>
      <c r="AE47" s="32">
        <v>15000</v>
      </c>
      <c r="AF47" s="6">
        <v>6279.055</v>
      </c>
      <c r="AG47" s="6">
        <f t="shared" si="23"/>
        <v>41.86036666666667</v>
      </c>
      <c r="AH47" s="5">
        <f t="shared" si="24"/>
        <v>6.6798457446808515</v>
      </c>
      <c r="AI47" s="32">
        <v>5121.3</v>
      </c>
      <c r="AJ47" s="32">
        <v>1255.3</v>
      </c>
      <c r="AK47" s="6">
        <v>449.807</v>
      </c>
      <c r="AL47" s="6">
        <f t="shared" si="25"/>
        <v>35.832629650282804</v>
      </c>
      <c r="AM47" s="5">
        <f t="shared" si="26"/>
        <v>8.783062894187022</v>
      </c>
      <c r="AN47" s="7">
        <v>3000</v>
      </c>
      <c r="AO47" s="7">
        <v>1000</v>
      </c>
      <c r="AP47" s="6">
        <v>194.6</v>
      </c>
      <c r="AQ47" s="6">
        <f t="shared" si="27"/>
        <v>19.46</v>
      </c>
      <c r="AR47" s="5">
        <f t="shared" si="28"/>
        <v>6.486666666666667</v>
      </c>
      <c r="AS47" s="7">
        <v>0</v>
      </c>
      <c r="AT47" s="7">
        <v>0</v>
      </c>
      <c r="AU47" s="5">
        <v>0</v>
      </c>
      <c r="AV47" s="5">
        <v>0</v>
      </c>
      <c r="AW47" s="5">
        <v>0</v>
      </c>
      <c r="AX47" s="5">
        <v>0</v>
      </c>
      <c r="AY47" s="5">
        <v>655631.2000000001</v>
      </c>
      <c r="AZ47" s="5">
        <v>163907.80000000002</v>
      </c>
      <c r="BA47" s="5">
        <v>54635.9</v>
      </c>
      <c r="BB47" s="8">
        <v>0</v>
      </c>
      <c r="BC47" s="8">
        <v>0</v>
      </c>
      <c r="BD47" s="8">
        <v>0</v>
      </c>
      <c r="BE47" s="5">
        <v>0</v>
      </c>
      <c r="BF47" s="5">
        <v>0</v>
      </c>
      <c r="BG47" s="5">
        <v>0</v>
      </c>
      <c r="BH47" s="5">
        <v>0</v>
      </c>
      <c r="BI47" s="5">
        <v>0</v>
      </c>
      <c r="BJ47" s="5">
        <v>0</v>
      </c>
      <c r="BK47" s="5">
        <v>0</v>
      </c>
      <c r="BL47" s="5">
        <v>0</v>
      </c>
      <c r="BM47" s="5">
        <v>0</v>
      </c>
      <c r="BN47" s="6">
        <f t="shared" si="37"/>
        <v>26229.8</v>
      </c>
      <c r="BO47" s="6">
        <f t="shared" si="37"/>
        <v>4500</v>
      </c>
      <c r="BP47" s="6">
        <f t="shared" si="38"/>
        <v>704.526</v>
      </c>
      <c r="BQ47" s="6">
        <f t="shared" si="29"/>
        <v>15.656133333333333</v>
      </c>
      <c r="BR47" s="5">
        <f t="shared" si="30"/>
        <v>2.6859754935226343</v>
      </c>
      <c r="BS47" s="32">
        <v>24100</v>
      </c>
      <c r="BT47" s="32">
        <v>4000</v>
      </c>
      <c r="BU47" s="6">
        <v>654.526</v>
      </c>
      <c r="BV47" s="6">
        <v>0</v>
      </c>
      <c r="BW47" s="6">
        <v>0</v>
      </c>
      <c r="BX47" s="6">
        <v>0</v>
      </c>
      <c r="BY47" s="6">
        <v>0</v>
      </c>
      <c r="BZ47" s="6">
        <v>0</v>
      </c>
      <c r="CA47" s="6">
        <v>0</v>
      </c>
      <c r="CB47" s="32">
        <v>2129.8</v>
      </c>
      <c r="CC47" s="32">
        <v>500</v>
      </c>
      <c r="CD47" s="5">
        <v>50</v>
      </c>
      <c r="CE47" s="5">
        <v>0</v>
      </c>
      <c r="CF47" s="5">
        <v>0</v>
      </c>
      <c r="CG47" s="5">
        <v>0</v>
      </c>
      <c r="CH47" s="5">
        <v>5474.3</v>
      </c>
      <c r="CI47" s="5">
        <v>1094.9</v>
      </c>
      <c r="CJ47" s="5">
        <v>-1346.601</v>
      </c>
      <c r="CK47" s="33">
        <v>100</v>
      </c>
      <c r="CL47" s="5">
        <v>0</v>
      </c>
      <c r="CM47" s="5">
        <v>0</v>
      </c>
      <c r="CN47" s="32">
        <v>18100</v>
      </c>
      <c r="CO47" s="32">
        <v>4748</v>
      </c>
      <c r="CP47" s="5">
        <v>116.81</v>
      </c>
      <c r="CQ47" s="5">
        <v>4000</v>
      </c>
      <c r="CR47" s="5">
        <v>1000</v>
      </c>
      <c r="CS47" s="5">
        <v>88.31</v>
      </c>
      <c r="CT47" s="5">
        <v>0</v>
      </c>
      <c r="CU47" s="5">
        <v>0</v>
      </c>
      <c r="CV47" s="5">
        <v>0</v>
      </c>
      <c r="CW47" s="5">
        <v>100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6">
        <f t="shared" si="39"/>
        <v>871756.6000000001</v>
      </c>
      <c r="DH47" s="6">
        <f t="shared" si="39"/>
        <v>200106</v>
      </c>
      <c r="DI47" s="6">
        <f t="shared" si="40"/>
        <v>61918.912399999994</v>
      </c>
      <c r="DJ47" s="5">
        <v>0</v>
      </c>
      <c r="DK47" s="5">
        <v>0</v>
      </c>
      <c r="DL47" s="5">
        <v>0</v>
      </c>
      <c r="DM47" s="5">
        <v>84467</v>
      </c>
      <c r="DN47" s="5">
        <v>84467</v>
      </c>
      <c r="DO47" s="5">
        <v>0</v>
      </c>
      <c r="DP47" s="5">
        <v>0</v>
      </c>
      <c r="DQ47" s="5">
        <v>0</v>
      </c>
      <c r="DR47" s="5">
        <v>0</v>
      </c>
      <c r="DS47" s="5">
        <v>0</v>
      </c>
      <c r="DT47" s="5">
        <v>0</v>
      </c>
      <c r="DU47" s="5">
        <v>0</v>
      </c>
      <c r="DV47" s="5">
        <v>0</v>
      </c>
      <c r="DW47" s="5">
        <v>0</v>
      </c>
      <c r="DX47" s="5">
        <v>0</v>
      </c>
      <c r="DY47" s="5">
        <v>170000</v>
      </c>
      <c r="DZ47" s="5">
        <v>0</v>
      </c>
      <c r="EA47" s="5">
        <v>0</v>
      </c>
      <c r="EB47" s="5">
        <v>0</v>
      </c>
      <c r="EC47" s="6">
        <f t="shared" si="41"/>
        <v>254467</v>
      </c>
      <c r="ED47" s="6">
        <f t="shared" si="31"/>
        <v>84467</v>
      </c>
      <c r="EE47" s="6">
        <f t="shared" si="10"/>
        <v>0</v>
      </c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10" customFormat="1" ht="20.25" customHeight="1">
      <c r="A48" s="16">
        <v>39</v>
      </c>
      <c r="B48" s="34" t="s">
        <v>94</v>
      </c>
      <c r="C48" s="5">
        <v>15123.3134</v>
      </c>
      <c r="D48" s="33">
        <v>21181.0392</v>
      </c>
      <c r="E48" s="20">
        <f t="shared" si="11"/>
        <v>96609.9</v>
      </c>
      <c r="F48" s="28">
        <f t="shared" si="12"/>
        <v>31202.55</v>
      </c>
      <c r="G48" s="6">
        <f t="shared" si="32"/>
        <v>5721.113</v>
      </c>
      <c r="H48" s="6">
        <f t="shared" si="13"/>
        <v>18.335402074509936</v>
      </c>
      <c r="I48" s="6">
        <f t="shared" si="14"/>
        <v>5.92187032591898</v>
      </c>
      <c r="J48" s="6">
        <f t="shared" si="33"/>
        <v>36754</v>
      </c>
      <c r="K48" s="6">
        <f t="shared" si="33"/>
        <v>10082.2</v>
      </c>
      <c r="L48" s="6">
        <f t="shared" si="34"/>
        <v>1417.113</v>
      </c>
      <c r="M48" s="6">
        <f t="shared" si="15"/>
        <v>14.055593025331772</v>
      </c>
      <c r="N48" s="6">
        <f t="shared" si="16"/>
        <v>3.8556701311421886</v>
      </c>
      <c r="O48" s="6">
        <f t="shared" si="35"/>
        <v>8705.599999999999</v>
      </c>
      <c r="P48" s="6">
        <f t="shared" si="35"/>
        <v>2176.3999999999996</v>
      </c>
      <c r="Q48" s="6">
        <f t="shared" si="36"/>
        <v>894.461</v>
      </c>
      <c r="R48" s="6">
        <f t="shared" si="17"/>
        <v>41.098189671016364</v>
      </c>
      <c r="S48" s="5">
        <f t="shared" si="18"/>
        <v>10.274547417754091</v>
      </c>
      <c r="T48" s="32">
        <v>76.8</v>
      </c>
      <c r="U48" s="32">
        <v>19.2</v>
      </c>
      <c r="V48" s="6">
        <v>0.556</v>
      </c>
      <c r="W48" s="6">
        <f t="shared" si="19"/>
        <v>2.8958333333333335</v>
      </c>
      <c r="X48" s="5">
        <f t="shared" si="20"/>
        <v>0.7239583333333334</v>
      </c>
      <c r="Y48" s="32">
        <v>9238.4</v>
      </c>
      <c r="Z48" s="32">
        <v>3828.3</v>
      </c>
      <c r="AA48" s="6">
        <v>141.432</v>
      </c>
      <c r="AB48" s="6">
        <f t="shared" si="21"/>
        <v>3.69438131807852</v>
      </c>
      <c r="AC48" s="5">
        <f t="shared" si="22"/>
        <v>1.5309144440595774</v>
      </c>
      <c r="AD48" s="32">
        <v>8628.8</v>
      </c>
      <c r="AE48" s="32">
        <v>2157.2</v>
      </c>
      <c r="AF48" s="6">
        <v>893.905</v>
      </c>
      <c r="AG48" s="6">
        <f t="shared" si="23"/>
        <v>41.438206934915634</v>
      </c>
      <c r="AH48" s="5">
        <f t="shared" si="24"/>
        <v>10.359551733728908</v>
      </c>
      <c r="AI48" s="32">
        <v>60</v>
      </c>
      <c r="AJ48" s="32">
        <v>15</v>
      </c>
      <c r="AK48" s="6">
        <v>0</v>
      </c>
      <c r="AL48" s="6">
        <f t="shared" si="25"/>
        <v>0</v>
      </c>
      <c r="AM48" s="5">
        <f t="shared" si="26"/>
        <v>0</v>
      </c>
      <c r="AN48" s="7">
        <v>0</v>
      </c>
      <c r="AO48" s="7">
        <v>0</v>
      </c>
      <c r="AP48" s="6">
        <v>0</v>
      </c>
      <c r="AQ48" s="6" t="e">
        <f t="shared" si="27"/>
        <v>#DIV/0!</v>
      </c>
      <c r="AR48" s="5" t="e">
        <f t="shared" si="28"/>
        <v>#DIV/0!</v>
      </c>
      <c r="AS48" s="7">
        <v>0</v>
      </c>
      <c r="AT48" s="7">
        <v>0</v>
      </c>
      <c r="AU48" s="5">
        <v>0</v>
      </c>
      <c r="AV48" s="5">
        <v>0</v>
      </c>
      <c r="AW48" s="5">
        <v>0</v>
      </c>
      <c r="AX48" s="5">
        <v>0</v>
      </c>
      <c r="AY48" s="5">
        <v>51647.399999999994</v>
      </c>
      <c r="AZ48" s="5">
        <v>12911.849999999999</v>
      </c>
      <c r="BA48" s="5">
        <v>4304</v>
      </c>
      <c r="BB48" s="8">
        <v>0</v>
      </c>
      <c r="BC48" s="8">
        <v>0</v>
      </c>
      <c r="BD48" s="8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6">
        <f t="shared" si="37"/>
        <v>15650</v>
      </c>
      <c r="BO48" s="6">
        <f t="shared" si="37"/>
        <v>3912.5</v>
      </c>
      <c r="BP48" s="6">
        <f t="shared" si="38"/>
        <v>381.22</v>
      </c>
      <c r="BQ48" s="6">
        <f t="shared" si="29"/>
        <v>9.743642172523963</v>
      </c>
      <c r="BR48" s="5">
        <f t="shared" si="30"/>
        <v>2.4359105431309906</v>
      </c>
      <c r="BS48" s="32">
        <v>15650</v>
      </c>
      <c r="BT48" s="32">
        <v>3912.5</v>
      </c>
      <c r="BU48" s="6">
        <v>381.22</v>
      </c>
      <c r="BV48" s="6">
        <v>0</v>
      </c>
      <c r="BW48" s="6">
        <v>0</v>
      </c>
      <c r="BX48" s="6">
        <v>0</v>
      </c>
      <c r="BY48" s="6">
        <v>0</v>
      </c>
      <c r="BZ48" s="6">
        <v>0</v>
      </c>
      <c r="CA48" s="6">
        <v>0</v>
      </c>
      <c r="CB48" s="6">
        <v>0</v>
      </c>
      <c r="CC48" s="6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32">
        <v>600</v>
      </c>
      <c r="CO48" s="32">
        <v>150</v>
      </c>
      <c r="CP48" s="5">
        <v>0</v>
      </c>
      <c r="CQ48" s="5">
        <v>200</v>
      </c>
      <c r="CR48" s="5">
        <v>50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2500</v>
      </c>
      <c r="DD48" s="5">
        <v>0</v>
      </c>
      <c r="DE48" s="5">
        <v>0</v>
      </c>
      <c r="DF48" s="5">
        <v>0</v>
      </c>
      <c r="DG48" s="6">
        <f t="shared" si="39"/>
        <v>88401.4</v>
      </c>
      <c r="DH48" s="6">
        <f t="shared" si="39"/>
        <v>22994.05</v>
      </c>
      <c r="DI48" s="6">
        <f t="shared" si="40"/>
        <v>5721.113</v>
      </c>
      <c r="DJ48" s="5">
        <v>0</v>
      </c>
      <c r="DK48" s="5">
        <v>0</v>
      </c>
      <c r="DL48" s="5">
        <v>0</v>
      </c>
      <c r="DM48" s="5">
        <v>8208.5</v>
      </c>
      <c r="DN48" s="5">
        <v>8208.5</v>
      </c>
      <c r="DO48" s="5">
        <v>0</v>
      </c>
      <c r="DP48" s="5">
        <v>0</v>
      </c>
      <c r="DQ48" s="5">
        <v>0</v>
      </c>
      <c r="DR48" s="5">
        <v>0</v>
      </c>
      <c r="DS48" s="5">
        <v>0</v>
      </c>
      <c r="DT48" s="5">
        <v>0</v>
      </c>
      <c r="DU48" s="5">
        <v>0</v>
      </c>
      <c r="DV48" s="5">
        <v>0</v>
      </c>
      <c r="DW48" s="5">
        <v>0</v>
      </c>
      <c r="DX48" s="5">
        <v>0</v>
      </c>
      <c r="DY48" s="5">
        <v>0</v>
      </c>
      <c r="DZ48" s="5">
        <v>0</v>
      </c>
      <c r="EA48" s="5">
        <v>0</v>
      </c>
      <c r="EB48" s="5">
        <v>0</v>
      </c>
      <c r="EC48" s="6">
        <f t="shared" si="41"/>
        <v>8208.5</v>
      </c>
      <c r="ED48" s="6">
        <f t="shared" si="31"/>
        <v>8208.5</v>
      </c>
      <c r="EE48" s="6">
        <f t="shared" si="10"/>
        <v>0</v>
      </c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10" customFormat="1" ht="20.25" customHeight="1">
      <c r="A49" s="16">
        <v>40</v>
      </c>
      <c r="B49" s="34" t="s">
        <v>95</v>
      </c>
      <c r="C49" s="5">
        <v>10904.8662</v>
      </c>
      <c r="D49" s="33">
        <v>12866.4133</v>
      </c>
      <c r="E49" s="20">
        <f t="shared" si="11"/>
        <v>209329.1</v>
      </c>
      <c r="F49" s="28">
        <f t="shared" si="12"/>
        <v>45749.575</v>
      </c>
      <c r="G49" s="6">
        <f t="shared" si="32"/>
        <v>14724.372</v>
      </c>
      <c r="H49" s="6">
        <f t="shared" si="13"/>
        <v>32.184718655856365</v>
      </c>
      <c r="I49" s="6">
        <f t="shared" si="14"/>
        <v>7.03407791845472</v>
      </c>
      <c r="J49" s="6">
        <f t="shared" si="33"/>
        <v>63407.100000000006</v>
      </c>
      <c r="K49" s="6">
        <f t="shared" si="33"/>
        <v>9555.2</v>
      </c>
      <c r="L49" s="6">
        <f t="shared" si="34"/>
        <v>2850.5719999999997</v>
      </c>
      <c r="M49" s="6">
        <f t="shared" si="15"/>
        <v>29.83267749497655</v>
      </c>
      <c r="N49" s="6">
        <f t="shared" si="16"/>
        <v>4.495666889039239</v>
      </c>
      <c r="O49" s="6">
        <f t="shared" si="35"/>
        <v>18832.2</v>
      </c>
      <c r="P49" s="6">
        <f t="shared" si="35"/>
        <v>2875.9</v>
      </c>
      <c r="Q49" s="6">
        <f t="shared" si="36"/>
        <v>1434.2679999999998</v>
      </c>
      <c r="R49" s="6">
        <f t="shared" si="17"/>
        <v>49.871970513578354</v>
      </c>
      <c r="S49" s="5">
        <f t="shared" si="18"/>
        <v>7.616040611293422</v>
      </c>
      <c r="T49" s="32">
        <v>526.2</v>
      </c>
      <c r="U49" s="32">
        <v>130</v>
      </c>
      <c r="V49" s="6">
        <v>126.677</v>
      </c>
      <c r="W49" s="6">
        <f t="shared" si="19"/>
        <v>97.44384615384615</v>
      </c>
      <c r="X49" s="5">
        <f t="shared" si="20"/>
        <v>24.07392626377803</v>
      </c>
      <c r="Y49" s="32">
        <v>20241.4</v>
      </c>
      <c r="Z49" s="32">
        <v>3036.2</v>
      </c>
      <c r="AA49" s="6">
        <v>610.494</v>
      </c>
      <c r="AB49" s="6">
        <f t="shared" si="21"/>
        <v>20.107173440484818</v>
      </c>
      <c r="AC49" s="5">
        <f t="shared" si="22"/>
        <v>3.0160660823856054</v>
      </c>
      <c r="AD49" s="32">
        <v>18306</v>
      </c>
      <c r="AE49" s="32">
        <v>2745.9</v>
      </c>
      <c r="AF49" s="6">
        <v>1307.591</v>
      </c>
      <c r="AG49" s="6">
        <f t="shared" si="23"/>
        <v>47.61976037000618</v>
      </c>
      <c r="AH49" s="5">
        <f t="shared" si="24"/>
        <v>7.1429640555009275</v>
      </c>
      <c r="AI49" s="32">
        <v>1080.6</v>
      </c>
      <c r="AJ49" s="32">
        <v>266.6</v>
      </c>
      <c r="AK49" s="6">
        <v>67.55</v>
      </c>
      <c r="AL49" s="6">
        <f t="shared" si="25"/>
        <v>25.33758439609902</v>
      </c>
      <c r="AM49" s="5">
        <f t="shared" si="26"/>
        <v>6.251156764760318</v>
      </c>
      <c r="AN49" s="7">
        <v>300</v>
      </c>
      <c r="AO49" s="7">
        <v>60</v>
      </c>
      <c r="AP49" s="6">
        <v>8</v>
      </c>
      <c r="AQ49" s="6">
        <f t="shared" si="27"/>
        <v>13.333333333333334</v>
      </c>
      <c r="AR49" s="5">
        <f t="shared" si="28"/>
        <v>2.666666666666667</v>
      </c>
      <c r="AS49" s="7">
        <v>0</v>
      </c>
      <c r="AT49" s="7">
        <v>0</v>
      </c>
      <c r="AU49" s="5">
        <v>0</v>
      </c>
      <c r="AV49" s="5">
        <v>0</v>
      </c>
      <c r="AW49" s="5">
        <v>0</v>
      </c>
      <c r="AX49" s="5">
        <v>0</v>
      </c>
      <c r="AY49" s="5">
        <v>142485.5</v>
      </c>
      <c r="AZ49" s="5">
        <v>35621.375</v>
      </c>
      <c r="BA49" s="5">
        <v>11873.8</v>
      </c>
      <c r="BB49" s="8">
        <v>0</v>
      </c>
      <c r="BC49" s="8">
        <v>0</v>
      </c>
      <c r="BD49" s="8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6">
        <f t="shared" si="37"/>
        <v>8006.1</v>
      </c>
      <c r="BO49" s="6">
        <f t="shared" si="37"/>
        <v>1222.3</v>
      </c>
      <c r="BP49" s="6">
        <f t="shared" si="38"/>
        <v>333.64</v>
      </c>
      <c r="BQ49" s="6">
        <f t="shared" si="29"/>
        <v>27.296081158471736</v>
      </c>
      <c r="BR49" s="5">
        <f t="shared" si="30"/>
        <v>4.167322416657298</v>
      </c>
      <c r="BS49" s="32">
        <v>1100</v>
      </c>
      <c r="BT49" s="32">
        <v>165</v>
      </c>
      <c r="BU49" s="6">
        <v>97.22</v>
      </c>
      <c r="BV49" s="5">
        <v>6642.1</v>
      </c>
      <c r="BW49" s="5">
        <v>996.3</v>
      </c>
      <c r="BX49" s="6">
        <v>189.42</v>
      </c>
      <c r="BY49" s="6">
        <v>0</v>
      </c>
      <c r="BZ49" s="6">
        <v>0</v>
      </c>
      <c r="CA49" s="6">
        <v>0</v>
      </c>
      <c r="CB49" s="32">
        <v>264</v>
      </c>
      <c r="CC49" s="32">
        <v>61</v>
      </c>
      <c r="CD49" s="5">
        <v>47</v>
      </c>
      <c r="CE49" s="5">
        <v>0</v>
      </c>
      <c r="CF49" s="5">
        <v>0</v>
      </c>
      <c r="CG49" s="5">
        <v>0</v>
      </c>
      <c r="CH49" s="5">
        <v>3436.5</v>
      </c>
      <c r="CI49" s="5">
        <v>573</v>
      </c>
      <c r="CJ49" s="5">
        <v>0</v>
      </c>
      <c r="CK49" s="5">
        <v>6700</v>
      </c>
      <c r="CL49" s="5">
        <v>0</v>
      </c>
      <c r="CM49" s="5">
        <v>0</v>
      </c>
      <c r="CN49" s="32">
        <v>7796.8</v>
      </c>
      <c r="CO49" s="32">
        <v>1644.2</v>
      </c>
      <c r="CP49" s="5">
        <v>396.62</v>
      </c>
      <c r="CQ49" s="5">
        <v>3376.8</v>
      </c>
      <c r="CR49" s="5">
        <v>844.2</v>
      </c>
      <c r="CS49" s="5">
        <v>186.11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450</v>
      </c>
      <c r="DD49" s="5">
        <v>450</v>
      </c>
      <c r="DE49" s="5">
        <v>0</v>
      </c>
      <c r="DF49" s="5">
        <v>0</v>
      </c>
      <c r="DG49" s="6">
        <f t="shared" si="39"/>
        <v>209329.1</v>
      </c>
      <c r="DH49" s="6">
        <f t="shared" si="39"/>
        <v>45749.575</v>
      </c>
      <c r="DI49" s="6">
        <f t="shared" si="40"/>
        <v>14724.372</v>
      </c>
      <c r="DJ49" s="5">
        <v>0</v>
      </c>
      <c r="DK49" s="5">
        <v>0</v>
      </c>
      <c r="DL49" s="5">
        <v>0</v>
      </c>
      <c r="DM49" s="5">
        <v>0</v>
      </c>
      <c r="DN49" s="5">
        <v>0</v>
      </c>
      <c r="DO49" s="5">
        <v>0</v>
      </c>
      <c r="DP49" s="5">
        <v>0</v>
      </c>
      <c r="DQ49" s="5">
        <v>0</v>
      </c>
      <c r="DR49" s="5">
        <v>0</v>
      </c>
      <c r="DS49" s="5">
        <v>0</v>
      </c>
      <c r="DT49" s="5">
        <v>0</v>
      </c>
      <c r="DU49" s="5">
        <v>0</v>
      </c>
      <c r="DV49" s="5">
        <v>0</v>
      </c>
      <c r="DW49" s="5">
        <v>0</v>
      </c>
      <c r="DX49" s="5">
        <v>0</v>
      </c>
      <c r="DY49" s="5">
        <v>0</v>
      </c>
      <c r="DZ49" s="5">
        <v>0</v>
      </c>
      <c r="EA49" s="5">
        <v>0</v>
      </c>
      <c r="EB49" s="5">
        <v>0</v>
      </c>
      <c r="EC49" s="6">
        <f t="shared" si="41"/>
        <v>0</v>
      </c>
      <c r="ED49" s="6">
        <f t="shared" si="31"/>
        <v>0</v>
      </c>
      <c r="EE49" s="6">
        <f t="shared" si="10"/>
        <v>0</v>
      </c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s="10" customFormat="1" ht="20.25" customHeight="1">
      <c r="A50" s="16">
        <v>41</v>
      </c>
      <c r="B50" s="34" t="s">
        <v>96</v>
      </c>
      <c r="C50" s="5">
        <v>63449.5337</v>
      </c>
      <c r="D50" s="33">
        <v>75959.333</v>
      </c>
      <c r="E50" s="20">
        <f t="shared" si="11"/>
        <v>342083.4</v>
      </c>
      <c r="F50" s="28">
        <f t="shared" si="12"/>
        <v>120763.70000000001</v>
      </c>
      <c r="G50" s="6">
        <f t="shared" si="32"/>
        <v>23440.229</v>
      </c>
      <c r="H50" s="6">
        <f t="shared" si="13"/>
        <v>19.40999571891222</v>
      </c>
      <c r="I50" s="6">
        <f t="shared" si="14"/>
        <v>6.852197154261212</v>
      </c>
      <c r="J50" s="6">
        <f t="shared" si="33"/>
        <v>81889.5</v>
      </c>
      <c r="K50" s="6">
        <f t="shared" si="33"/>
        <v>19990.2</v>
      </c>
      <c r="L50" s="6">
        <f t="shared" si="34"/>
        <v>6035.429</v>
      </c>
      <c r="M50" s="6">
        <f t="shared" si="15"/>
        <v>30.191939050134565</v>
      </c>
      <c r="N50" s="6">
        <f t="shared" si="16"/>
        <v>7.37021107712222</v>
      </c>
      <c r="O50" s="6">
        <f t="shared" si="35"/>
        <v>31550</v>
      </c>
      <c r="P50" s="6">
        <f t="shared" si="35"/>
        <v>7797.5</v>
      </c>
      <c r="Q50" s="6">
        <f t="shared" si="36"/>
        <v>2886.9990000000003</v>
      </c>
      <c r="R50" s="6">
        <f t="shared" si="17"/>
        <v>37.024674575184356</v>
      </c>
      <c r="S50" s="5">
        <f t="shared" si="18"/>
        <v>9.150551505546751</v>
      </c>
      <c r="T50" s="32">
        <v>1000</v>
      </c>
      <c r="U50" s="32">
        <v>250</v>
      </c>
      <c r="V50" s="6">
        <v>184.148</v>
      </c>
      <c r="W50" s="6">
        <f t="shared" si="19"/>
        <v>73.6592</v>
      </c>
      <c r="X50" s="5">
        <f t="shared" si="20"/>
        <v>18.4148</v>
      </c>
      <c r="Y50" s="32">
        <v>24350</v>
      </c>
      <c r="Z50" s="32">
        <v>6000</v>
      </c>
      <c r="AA50" s="6">
        <v>368.01</v>
      </c>
      <c r="AB50" s="6">
        <f t="shared" si="21"/>
        <v>6.1335</v>
      </c>
      <c r="AC50" s="5">
        <f t="shared" si="22"/>
        <v>1.511334702258727</v>
      </c>
      <c r="AD50" s="32">
        <v>30550</v>
      </c>
      <c r="AE50" s="32">
        <v>7547.5</v>
      </c>
      <c r="AF50" s="6">
        <v>2702.851</v>
      </c>
      <c r="AG50" s="6">
        <f t="shared" si="23"/>
        <v>35.81120900960583</v>
      </c>
      <c r="AH50" s="5">
        <f t="shared" si="24"/>
        <v>8.847302782324059</v>
      </c>
      <c r="AI50" s="32">
        <v>3219.5</v>
      </c>
      <c r="AJ50" s="32">
        <v>763.5</v>
      </c>
      <c r="AK50" s="6">
        <v>256.52</v>
      </c>
      <c r="AL50" s="6">
        <f t="shared" si="25"/>
        <v>33.597904387688274</v>
      </c>
      <c r="AM50" s="5">
        <f t="shared" si="26"/>
        <v>7.9676968473365415</v>
      </c>
      <c r="AN50" s="7">
        <v>1350</v>
      </c>
      <c r="AO50" s="7">
        <v>320</v>
      </c>
      <c r="AP50" s="6">
        <v>77.4</v>
      </c>
      <c r="AQ50" s="6">
        <f t="shared" si="27"/>
        <v>24.1875</v>
      </c>
      <c r="AR50" s="5">
        <f t="shared" si="28"/>
        <v>5.733333333333334</v>
      </c>
      <c r="AS50" s="7">
        <v>0</v>
      </c>
      <c r="AT50" s="7">
        <v>0</v>
      </c>
      <c r="AU50" s="5">
        <v>0</v>
      </c>
      <c r="AV50" s="5">
        <v>0</v>
      </c>
      <c r="AW50" s="5">
        <v>0</v>
      </c>
      <c r="AX50" s="5">
        <v>0</v>
      </c>
      <c r="AY50" s="5">
        <v>208857.2</v>
      </c>
      <c r="AZ50" s="5">
        <v>52214.3</v>
      </c>
      <c r="BA50" s="5">
        <v>17404.8</v>
      </c>
      <c r="BB50" s="8">
        <v>0</v>
      </c>
      <c r="BC50" s="8">
        <v>0</v>
      </c>
      <c r="BD50" s="8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6">
        <f t="shared" si="37"/>
        <v>11097</v>
      </c>
      <c r="BO50" s="6">
        <f t="shared" si="37"/>
        <v>2784.2</v>
      </c>
      <c r="BP50" s="6">
        <f t="shared" si="38"/>
        <v>259.5</v>
      </c>
      <c r="BQ50" s="6">
        <f t="shared" si="29"/>
        <v>9.320451117017456</v>
      </c>
      <c r="BR50" s="5">
        <f t="shared" si="30"/>
        <v>2.338469856718032</v>
      </c>
      <c r="BS50" s="32">
        <v>9460</v>
      </c>
      <c r="BT50" s="32">
        <v>2375</v>
      </c>
      <c r="BU50" s="6">
        <v>154.82</v>
      </c>
      <c r="BV50" s="6">
        <v>0</v>
      </c>
      <c r="BW50" s="6">
        <v>0</v>
      </c>
      <c r="BX50" s="6">
        <v>0</v>
      </c>
      <c r="BY50" s="5">
        <v>750</v>
      </c>
      <c r="BZ50" s="5">
        <v>187.5</v>
      </c>
      <c r="CA50" s="5">
        <v>60</v>
      </c>
      <c r="CB50" s="32">
        <v>887</v>
      </c>
      <c r="CC50" s="32">
        <v>221.7</v>
      </c>
      <c r="CD50" s="5">
        <v>44.68</v>
      </c>
      <c r="CE50" s="5">
        <v>0</v>
      </c>
      <c r="CF50" s="5">
        <v>0</v>
      </c>
      <c r="CG50" s="5">
        <v>0</v>
      </c>
      <c r="CH50" s="5">
        <v>3703.3</v>
      </c>
      <c r="CI50" s="5">
        <v>925.8</v>
      </c>
      <c r="CJ50" s="5">
        <v>0</v>
      </c>
      <c r="CK50" s="33">
        <v>3500</v>
      </c>
      <c r="CL50" s="33">
        <v>625</v>
      </c>
      <c r="CM50" s="5">
        <v>1936.6</v>
      </c>
      <c r="CN50" s="32">
        <v>6683</v>
      </c>
      <c r="CO50" s="32">
        <v>1665</v>
      </c>
      <c r="CP50" s="5">
        <v>80.4</v>
      </c>
      <c r="CQ50" s="5">
        <v>2500</v>
      </c>
      <c r="CR50" s="5">
        <v>625</v>
      </c>
      <c r="CS50" s="5">
        <v>10.6</v>
      </c>
      <c r="CT50" s="5">
        <v>100</v>
      </c>
      <c r="CU50" s="5">
        <v>25</v>
      </c>
      <c r="CV50" s="5">
        <v>0</v>
      </c>
      <c r="CW50" s="5">
        <v>40</v>
      </c>
      <c r="CX50" s="5">
        <v>10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170</v>
      </c>
      <c r="DF50" s="5">
        <v>0</v>
      </c>
      <c r="DG50" s="6">
        <f t="shared" si="39"/>
        <v>294450</v>
      </c>
      <c r="DH50" s="6">
        <f t="shared" si="39"/>
        <v>73130.3</v>
      </c>
      <c r="DI50" s="6">
        <f t="shared" si="40"/>
        <v>23440.229</v>
      </c>
      <c r="DJ50" s="5">
        <v>0</v>
      </c>
      <c r="DK50" s="5">
        <v>0</v>
      </c>
      <c r="DL50" s="5">
        <v>0</v>
      </c>
      <c r="DM50" s="5">
        <v>47633.4</v>
      </c>
      <c r="DN50" s="5">
        <v>47633.4</v>
      </c>
      <c r="DO50" s="5">
        <v>0</v>
      </c>
      <c r="DP50" s="5">
        <v>0</v>
      </c>
      <c r="DQ50" s="5">
        <v>0</v>
      </c>
      <c r="DR50" s="5">
        <v>0</v>
      </c>
      <c r="DS50" s="5">
        <v>0</v>
      </c>
      <c r="DT50" s="5">
        <v>0</v>
      </c>
      <c r="DU50" s="5">
        <v>0</v>
      </c>
      <c r="DV50" s="5">
        <v>0</v>
      </c>
      <c r="DW50" s="5">
        <v>0</v>
      </c>
      <c r="DX50" s="5">
        <v>0</v>
      </c>
      <c r="DY50" s="5">
        <v>0</v>
      </c>
      <c r="DZ50" s="5">
        <v>0</v>
      </c>
      <c r="EA50" s="5">
        <v>0</v>
      </c>
      <c r="EB50" s="5">
        <v>0</v>
      </c>
      <c r="EC50" s="6">
        <f t="shared" si="41"/>
        <v>47633.4</v>
      </c>
      <c r="ED50" s="6">
        <f t="shared" si="31"/>
        <v>47633.4</v>
      </c>
      <c r="EE50" s="6">
        <f t="shared" si="10"/>
        <v>0</v>
      </c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10" customFormat="1" ht="20.25" customHeight="1">
      <c r="A51" s="16">
        <v>42</v>
      </c>
      <c r="B51" s="34" t="s">
        <v>97</v>
      </c>
      <c r="C51" s="5">
        <v>10660.1814</v>
      </c>
      <c r="D51" s="33">
        <v>30279.3627</v>
      </c>
      <c r="E51" s="20">
        <f t="shared" si="11"/>
        <v>164554.7</v>
      </c>
      <c r="F51" s="28">
        <f t="shared" si="12"/>
        <v>41141.95</v>
      </c>
      <c r="G51" s="6">
        <f t="shared" si="32"/>
        <v>11836.030499999999</v>
      </c>
      <c r="H51" s="6">
        <f t="shared" si="13"/>
        <v>28.768763998789552</v>
      </c>
      <c r="I51" s="6">
        <f t="shared" si="14"/>
        <v>7.1927635612960295</v>
      </c>
      <c r="J51" s="6">
        <f t="shared" si="33"/>
        <v>45846.9</v>
      </c>
      <c r="K51" s="6">
        <f t="shared" si="33"/>
        <v>11465</v>
      </c>
      <c r="L51" s="6">
        <f t="shared" si="34"/>
        <v>1943.7305000000001</v>
      </c>
      <c r="M51" s="6">
        <f t="shared" si="15"/>
        <v>16.95360226777148</v>
      </c>
      <c r="N51" s="6">
        <f t="shared" si="16"/>
        <v>4.239611620414903</v>
      </c>
      <c r="O51" s="6">
        <f t="shared" si="35"/>
        <v>15988.6</v>
      </c>
      <c r="P51" s="6">
        <f t="shared" si="35"/>
        <v>4000</v>
      </c>
      <c r="Q51" s="6">
        <f t="shared" si="36"/>
        <v>974.719</v>
      </c>
      <c r="R51" s="6">
        <f t="shared" si="17"/>
        <v>24.367975</v>
      </c>
      <c r="S51" s="5">
        <f t="shared" si="18"/>
        <v>6.096337390390653</v>
      </c>
      <c r="T51" s="32">
        <v>275.7</v>
      </c>
      <c r="U51" s="32">
        <v>69</v>
      </c>
      <c r="V51" s="6">
        <v>15.344</v>
      </c>
      <c r="W51" s="6">
        <f t="shared" si="19"/>
        <v>22.23768115942029</v>
      </c>
      <c r="X51" s="5">
        <f t="shared" si="20"/>
        <v>5.565469713456656</v>
      </c>
      <c r="Y51" s="32">
        <v>16956.3</v>
      </c>
      <c r="Z51" s="32">
        <v>4239</v>
      </c>
      <c r="AA51" s="6">
        <v>364.5115</v>
      </c>
      <c r="AB51" s="6">
        <f t="shared" si="21"/>
        <v>8.598997405048362</v>
      </c>
      <c r="AC51" s="5">
        <f t="shared" si="22"/>
        <v>2.149711316737732</v>
      </c>
      <c r="AD51" s="32">
        <v>15712.9</v>
      </c>
      <c r="AE51" s="32">
        <v>3931</v>
      </c>
      <c r="AF51" s="6">
        <v>959.375</v>
      </c>
      <c r="AG51" s="6">
        <f t="shared" si="23"/>
        <v>24.40536759094378</v>
      </c>
      <c r="AH51" s="5">
        <f t="shared" si="24"/>
        <v>6.10565204386205</v>
      </c>
      <c r="AI51" s="32">
        <v>280</v>
      </c>
      <c r="AJ51" s="32">
        <v>70</v>
      </c>
      <c r="AK51" s="6">
        <v>0</v>
      </c>
      <c r="AL51" s="6">
        <f t="shared" si="25"/>
        <v>0</v>
      </c>
      <c r="AM51" s="5">
        <f t="shared" si="26"/>
        <v>0</v>
      </c>
      <c r="AN51" s="7">
        <v>0</v>
      </c>
      <c r="AO51" s="7">
        <v>0</v>
      </c>
      <c r="AP51" s="6">
        <v>0</v>
      </c>
      <c r="AQ51" s="6" t="e">
        <f t="shared" si="27"/>
        <v>#DIV/0!</v>
      </c>
      <c r="AR51" s="5" t="e">
        <f t="shared" si="28"/>
        <v>#DIV/0!</v>
      </c>
      <c r="AS51" s="7">
        <v>0</v>
      </c>
      <c r="AT51" s="7">
        <v>0</v>
      </c>
      <c r="AU51" s="5">
        <v>0</v>
      </c>
      <c r="AV51" s="5">
        <v>0</v>
      </c>
      <c r="AW51" s="5">
        <v>0</v>
      </c>
      <c r="AX51" s="5">
        <v>0</v>
      </c>
      <c r="AY51" s="5">
        <v>118707.8</v>
      </c>
      <c r="AZ51" s="5">
        <v>29676.95</v>
      </c>
      <c r="BA51" s="5">
        <v>9892.3</v>
      </c>
      <c r="BB51" s="8">
        <v>0</v>
      </c>
      <c r="BC51" s="8">
        <v>0</v>
      </c>
      <c r="BD51" s="8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0</v>
      </c>
      <c r="BK51" s="5">
        <v>0</v>
      </c>
      <c r="BL51" s="5">
        <v>0</v>
      </c>
      <c r="BM51" s="5">
        <v>0</v>
      </c>
      <c r="BN51" s="6">
        <f t="shared" si="37"/>
        <v>12142</v>
      </c>
      <c r="BO51" s="6">
        <f t="shared" si="37"/>
        <v>3036</v>
      </c>
      <c r="BP51" s="6">
        <f t="shared" si="38"/>
        <v>604.5</v>
      </c>
      <c r="BQ51" s="6">
        <f t="shared" si="29"/>
        <v>19.911067193675887</v>
      </c>
      <c r="BR51" s="5">
        <f t="shared" si="30"/>
        <v>4.9785867237687365</v>
      </c>
      <c r="BS51" s="32">
        <v>7562</v>
      </c>
      <c r="BT51" s="32">
        <v>1891</v>
      </c>
      <c r="BU51" s="6">
        <v>599.5</v>
      </c>
      <c r="BV51" s="6">
        <v>0</v>
      </c>
      <c r="BW51" s="6">
        <v>0</v>
      </c>
      <c r="BX51" s="6">
        <v>0</v>
      </c>
      <c r="BY51" s="6">
        <v>0</v>
      </c>
      <c r="BZ51" s="6">
        <v>0</v>
      </c>
      <c r="CA51" s="6">
        <v>0</v>
      </c>
      <c r="CB51" s="32">
        <v>4580</v>
      </c>
      <c r="CC51" s="32">
        <v>1145</v>
      </c>
      <c r="CD51" s="5">
        <v>5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32">
        <v>480</v>
      </c>
      <c r="CO51" s="32">
        <v>120</v>
      </c>
      <c r="CP51" s="5">
        <v>0</v>
      </c>
      <c r="CQ51" s="5">
        <v>480</v>
      </c>
      <c r="CR51" s="5">
        <v>120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6">
        <f t="shared" si="39"/>
        <v>164554.7</v>
      </c>
      <c r="DH51" s="6">
        <f t="shared" si="39"/>
        <v>41141.95</v>
      </c>
      <c r="DI51" s="6">
        <f t="shared" si="40"/>
        <v>11836.030499999999</v>
      </c>
      <c r="DJ51" s="5">
        <v>0</v>
      </c>
      <c r="DK51" s="5">
        <v>0</v>
      </c>
      <c r="DL51" s="5">
        <v>0</v>
      </c>
      <c r="DM51" s="5">
        <v>0</v>
      </c>
      <c r="DN51" s="5">
        <v>0</v>
      </c>
      <c r="DO51" s="5">
        <v>0</v>
      </c>
      <c r="DP51" s="5">
        <v>0</v>
      </c>
      <c r="DQ51" s="5">
        <v>0</v>
      </c>
      <c r="DR51" s="5">
        <v>0</v>
      </c>
      <c r="DS51" s="5">
        <v>0</v>
      </c>
      <c r="DT51" s="5">
        <v>0</v>
      </c>
      <c r="DU51" s="5">
        <v>0</v>
      </c>
      <c r="DV51" s="5">
        <v>0</v>
      </c>
      <c r="DW51" s="5">
        <v>0</v>
      </c>
      <c r="DX51" s="5">
        <v>0</v>
      </c>
      <c r="DY51" s="5">
        <v>0</v>
      </c>
      <c r="DZ51" s="5">
        <v>0</v>
      </c>
      <c r="EA51" s="5">
        <v>0</v>
      </c>
      <c r="EB51" s="5">
        <v>0</v>
      </c>
      <c r="EC51" s="6">
        <f t="shared" si="41"/>
        <v>0</v>
      </c>
      <c r="ED51" s="6">
        <f t="shared" si="31"/>
        <v>0</v>
      </c>
      <c r="EE51" s="6">
        <f t="shared" si="10"/>
        <v>0</v>
      </c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12" customFormat="1" ht="18.75" customHeight="1">
      <c r="A52" s="16"/>
      <c r="B52" s="13" t="s">
        <v>44</v>
      </c>
      <c r="C52" s="11">
        <f>SUM(C10:C51)</f>
        <v>1506477.0275000003</v>
      </c>
      <c r="D52" s="11">
        <f>SUM(D10:D51)</f>
        <v>1057897.3539</v>
      </c>
      <c r="E52" s="20">
        <f>DG52+EC52-DY52</f>
        <v>11148725.95</v>
      </c>
      <c r="F52" s="28">
        <f>DH52+ED52-DZ52</f>
        <v>3653410.775</v>
      </c>
      <c r="G52" s="11">
        <f>SUM(G10:G51)</f>
        <v>710960.6619</v>
      </c>
      <c r="H52" s="6">
        <f>G52/F52*100</f>
        <v>19.46018955122833</v>
      </c>
      <c r="I52" s="6">
        <f>G52/E52*100</f>
        <v>6.377057478034071</v>
      </c>
      <c r="J52" s="11">
        <f>SUM(J10:J51)</f>
        <v>3309321.1499999994</v>
      </c>
      <c r="K52" s="11">
        <f>SUM(K10:K51)</f>
        <v>763939.4999999997</v>
      </c>
      <c r="L52" s="11">
        <f>SUM(L10:L51)</f>
        <v>166439.8579</v>
      </c>
      <c r="M52" s="6">
        <f>L52/K52*100</f>
        <v>21.787046997831645</v>
      </c>
      <c r="N52" s="6">
        <f>L52/J52*100</f>
        <v>5.029425986655904</v>
      </c>
      <c r="O52" s="19">
        <f>SUM(O10:O51)</f>
        <v>1458787.3599999999</v>
      </c>
      <c r="P52" s="19">
        <f>SUM(P10:P51)</f>
        <v>330615.4000000001</v>
      </c>
      <c r="Q52" s="19">
        <f>SUM(Q10:Q51)</f>
        <v>101576.68709999998</v>
      </c>
      <c r="R52" s="6">
        <f>Q52/P52*100</f>
        <v>30.72351956381946</v>
      </c>
      <c r="S52" s="5">
        <f>Q52/O52*100</f>
        <v>6.963090707065078</v>
      </c>
      <c r="T52" s="19">
        <f>SUM(T10:T51)</f>
        <v>127968.26</v>
      </c>
      <c r="U52" s="19">
        <f>SUM(U10:U51)</f>
        <v>28256.199999999997</v>
      </c>
      <c r="V52" s="19">
        <f>SUM(V10:V51)</f>
        <v>11559.604099999997</v>
      </c>
      <c r="W52" s="6">
        <f>V52/U52*100</f>
        <v>40.909974094181095</v>
      </c>
      <c r="X52" s="5">
        <f>V52/T52*100</f>
        <v>9.033180649639213</v>
      </c>
      <c r="Y52" s="19">
        <f>SUM(Y10:Y51)</f>
        <v>469096.6000000001</v>
      </c>
      <c r="Z52" s="19">
        <f>SUM(Z10:Z51)</f>
        <v>110685.59999999999</v>
      </c>
      <c r="AA52" s="19">
        <f>SUM(AA10:AA51)</f>
        <v>10319.3968</v>
      </c>
      <c r="AB52" s="6">
        <f>AA52/Z52*100</f>
        <v>9.323161097739906</v>
      </c>
      <c r="AC52" s="5">
        <f>AA52/Y52*100</f>
        <v>2.199844722814021</v>
      </c>
      <c r="AD52" s="19">
        <f>SUM(AD10:AD51)</f>
        <v>1330819.0999999999</v>
      </c>
      <c r="AE52" s="19">
        <f>SUM(AE10:AE51)</f>
        <v>302359.20000000007</v>
      </c>
      <c r="AF52" s="19">
        <f>SUM(AF10:AF51)</f>
        <v>90017.083</v>
      </c>
      <c r="AG52" s="6">
        <f>AF52/AE52*100</f>
        <v>29.771570701338</v>
      </c>
      <c r="AH52" s="5">
        <f>AF52/AD52*100</f>
        <v>6.764035998581626</v>
      </c>
      <c r="AI52" s="19">
        <f>SUM(AI10:AI51)</f>
        <v>135368.7</v>
      </c>
      <c r="AJ52" s="19">
        <f>SUM(AJ10:AJ51)</f>
        <v>33882.700000000004</v>
      </c>
      <c r="AK52" s="19">
        <f>SUM(AK10:AK51)</f>
        <v>8890.251</v>
      </c>
      <c r="AL52" s="6">
        <f>AK52/AJ52*100</f>
        <v>26.238319260271464</v>
      </c>
      <c r="AM52" s="5">
        <f>AK52/AI52*100</f>
        <v>6.567434717183514</v>
      </c>
      <c r="AN52" s="19">
        <f>SUM(AN10:AN51)</f>
        <v>52250</v>
      </c>
      <c r="AO52" s="19">
        <f>SUM(AO10:AO51)</f>
        <v>12448.4</v>
      </c>
      <c r="AP52" s="19">
        <f>SUM(AP10:AP51)</f>
        <v>2531.8</v>
      </c>
      <c r="AQ52" s="6">
        <f>AP52/AO52*100</f>
        <v>20.338356736608723</v>
      </c>
      <c r="AR52" s="5">
        <f>AP52/AN52*100</f>
        <v>4.84555023923445</v>
      </c>
      <c r="AS52" s="19">
        <f>SUM(AS10:AS51)</f>
        <v>0</v>
      </c>
      <c r="AT52" s="19">
        <f>SUM(AT10:AT51)</f>
        <v>0</v>
      </c>
      <c r="AU52" s="14">
        <v>0</v>
      </c>
      <c r="AV52" s="19">
        <f aca="true" t="shared" si="42" ref="AV52:BP52">SUM(AV10:AV51)</f>
        <v>0</v>
      </c>
      <c r="AW52" s="19">
        <f t="shared" si="42"/>
        <v>0</v>
      </c>
      <c r="AX52" s="19">
        <f t="shared" si="42"/>
        <v>0</v>
      </c>
      <c r="AY52" s="19">
        <f t="shared" si="42"/>
        <v>6498320.300000002</v>
      </c>
      <c r="AZ52" s="19">
        <f t="shared" si="42"/>
        <v>1624580.0750000004</v>
      </c>
      <c r="BA52" s="19">
        <f t="shared" si="42"/>
        <v>541526.6</v>
      </c>
      <c r="BB52" s="19">
        <f t="shared" si="42"/>
        <v>0</v>
      </c>
      <c r="BC52" s="19">
        <f t="shared" si="42"/>
        <v>0</v>
      </c>
      <c r="BD52" s="19">
        <f t="shared" si="42"/>
        <v>0</v>
      </c>
      <c r="BE52" s="19">
        <f t="shared" si="42"/>
        <v>30</v>
      </c>
      <c r="BF52" s="19">
        <f t="shared" si="42"/>
        <v>30</v>
      </c>
      <c r="BG52" s="19">
        <f t="shared" si="42"/>
        <v>0</v>
      </c>
      <c r="BH52" s="19">
        <f t="shared" si="42"/>
        <v>0</v>
      </c>
      <c r="BI52" s="19">
        <f t="shared" si="42"/>
        <v>0</v>
      </c>
      <c r="BJ52" s="19">
        <f t="shared" si="42"/>
        <v>0</v>
      </c>
      <c r="BK52" s="19">
        <f t="shared" si="42"/>
        <v>0</v>
      </c>
      <c r="BL52" s="19">
        <f t="shared" si="42"/>
        <v>0</v>
      </c>
      <c r="BM52" s="19">
        <f t="shared" si="42"/>
        <v>0</v>
      </c>
      <c r="BN52" s="19">
        <f t="shared" si="42"/>
        <v>370134.75</v>
      </c>
      <c r="BO52" s="19">
        <f t="shared" si="42"/>
        <v>94292.6</v>
      </c>
      <c r="BP52" s="19">
        <f t="shared" si="42"/>
        <v>13724.862999999998</v>
      </c>
      <c r="BQ52" s="6">
        <f>BP52/BO52*100</f>
        <v>14.555609878187681</v>
      </c>
      <c r="BR52" s="5">
        <f>BP52/BN52*100</f>
        <v>3.708071992699955</v>
      </c>
      <c r="BS52" s="19">
        <f aca="true" t="shared" si="43" ref="BS52:CQ52">SUM(BS10:BS51)</f>
        <v>284991.75</v>
      </c>
      <c r="BT52" s="19">
        <f t="shared" si="43"/>
        <v>72289.80000000002</v>
      </c>
      <c r="BU52" s="19">
        <f t="shared" si="43"/>
        <v>9913.770999999999</v>
      </c>
      <c r="BV52" s="19">
        <f t="shared" si="43"/>
        <v>21676.4</v>
      </c>
      <c r="BW52" s="19">
        <f t="shared" si="43"/>
        <v>6112.900000000001</v>
      </c>
      <c r="BX52" s="19">
        <f t="shared" si="43"/>
        <v>269.41999999999996</v>
      </c>
      <c r="BY52" s="19">
        <f t="shared" si="43"/>
        <v>750</v>
      </c>
      <c r="BZ52" s="19">
        <f t="shared" si="43"/>
        <v>187.5</v>
      </c>
      <c r="CA52" s="19">
        <f t="shared" si="43"/>
        <v>60</v>
      </c>
      <c r="CB52" s="19">
        <f t="shared" si="43"/>
        <v>62716.6</v>
      </c>
      <c r="CC52" s="19">
        <f t="shared" si="43"/>
        <v>15702.4</v>
      </c>
      <c r="CD52" s="19">
        <f t="shared" si="43"/>
        <v>3481.6719999999996</v>
      </c>
      <c r="CE52" s="19">
        <f t="shared" si="43"/>
        <v>0</v>
      </c>
      <c r="CF52" s="19">
        <f t="shared" si="43"/>
        <v>0</v>
      </c>
      <c r="CG52" s="19">
        <f t="shared" si="43"/>
        <v>0</v>
      </c>
      <c r="CH52" s="19">
        <f t="shared" si="43"/>
        <v>99614.3</v>
      </c>
      <c r="CI52" s="19">
        <f t="shared" si="43"/>
        <v>23421</v>
      </c>
      <c r="CJ52" s="19">
        <f t="shared" si="43"/>
        <v>-3129.732</v>
      </c>
      <c r="CK52" s="19">
        <f t="shared" si="43"/>
        <v>20150</v>
      </c>
      <c r="CL52" s="19">
        <f t="shared" si="43"/>
        <v>2883</v>
      </c>
      <c r="CM52" s="19">
        <f t="shared" si="43"/>
        <v>2013.62</v>
      </c>
      <c r="CN52" s="19">
        <f t="shared" si="43"/>
        <v>750340.7500000001</v>
      </c>
      <c r="CO52" s="19">
        <f t="shared" si="43"/>
        <v>167042.7</v>
      </c>
      <c r="CP52" s="19">
        <f t="shared" si="43"/>
        <v>22395.434</v>
      </c>
      <c r="CQ52" s="19">
        <f t="shared" si="43"/>
        <v>314207.95</v>
      </c>
      <c r="CR52" s="19">
        <f aca="true" t="shared" si="44" ref="CR52:DH52">SUM(CR10:CR51)</f>
        <v>72909.49999999999</v>
      </c>
      <c r="CS52" s="19">
        <f t="shared" si="44"/>
        <v>10639.776</v>
      </c>
      <c r="CT52" s="19">
        <f t="shared" si="44"/>
        <v>35025.99</v>
      </c>
      <c r="CU52" s="19">
        <f t="shared" si="44"/>
        <v>8183</v>
      </c>
      <c r="CV52" s="19">
        <f t="shared" si="44"/>
        <v>2652.433</v>
      </c>
      <c r="CW52" s="19">
        <f t="shared" si="44"/>
        <v>8615</v>
      </c>
      <c r="CX52" s="19">
        <f t="shared" si="44"/>
        <v>1951.1</v>
      </c>
      <c r="CY52" s="19">
        <f t="shared" si="44"/>
        <v>1419.75</v>
      </c>
      <c r="CZ52" s="19">
        <f t="shared" si="44"/>
        <v>0</v>
      </c>
      <c r="DA52" s="19">
        <f t="shared" si="44"/>
        <v>0</v>
      </c>
      <c r="DB52" s="19">
        <f t="shared" si="44"/>
        <v>0</v>
      </c>
      <c r="DC52" s="19">
        <f t="shared" si="44"/>
        <v>9552</v>
      </c>
      <c r="DD52" s="19">
        <f t="shared" si="44"/>
        <v>1955</v>
      </c>
      <c r="DE52" s="19">
        <f t="shared" si="44"/>
        <v>915.623</v>
      </c>
      <c r="DF52" s="19">
        <f t="shared" si="44"/>
        <v>0</v>
      </c>
      <c r="DG52" s="19">
        <f t="shared" si="44"/>
        <v>9907285.75</v>
      </c>
      <c r="DH52" s="19">
        <f t="shared" si="44"/>
        <v>2411970.575</v>
      </c>
      <c r="DI52" s="15">
        <f>V52+AA52+AF52+AK52+AP52+AU52+AX52+BA52+BD52+BG52+BJ52+BM52+BU52+BX52+CA52+CD52+CG52+CJ52+CM52+CP52+CV52+CY52+DB52+DE52+DF52</f>
        <v>704836.7259000001</v>
      </c>
      <c r="DJ52" s="19">
        <f aca="true" t="shared" si="45" ref="DJ52:EE52">SUM(DJ10:DJ51)</f>
        <v>0</v>
      </c>
      <c r="DK52" s="19">
        <f t="shared" si="45"/>
        <v>0</v>
      </c>
      <c r="DL52" s="19">
        <f t="shared" si="45"/>
        <v>6123.936</v>
      </c>
      <c r="DM52" s="19">
        <f t="shared" si="45"/>
        <v>1241440.1999999997</v>
      </c>
      <c r="DN52" s="19">
        <f t="shared" si="45"/>
        <v>1241440.1999999997</v>
      </c>
      <c r="DO52" s="19">
        <f t="shared" si="45"/>
        <v>0</v>
      </c>
      <c r="DP52" s="19">
        <f t="shared" si="45"/>
        <v>0</v>
      </c>
      <c r="DQ52" s="19">
        <f t="shared" si="45"/>
        <v>0</v>
      </c>
      <c r="DR52" s="19">
        <f t="shared" si="45"/>
        <v>0</v>
      </c>
      <c r="DS52" s="19">
        <f t="shared" si="45"/>
        <v>0</v>
      </c>
      <c r="DT52" s="19">
        <f t="shared" si="45"/>
        <v>0</v>
      </c>
      <c r="DU52" s="19">
        <f t="shared" si="45"/>
        <v>0</v>
      </c>
      <c r="DV52" s="19">
        <f t="shared" si="45"/>
        <v>0</v>
      </c>
      <c r="DW52" s="19">
        <f t="shared" si="45"/>
        <v>0</v>
      </c>
      <c r="DX52" s="19">
        <f t="shared" si="45"/>
        <v>0</v>
      </c>
      <c r="DY52" s="19">
        <f t="shared" si="45"/>
        <v>880850.5</v>
      </c>
      <c r="DZ52" s="19">
        <f t="shared" si="45"/>
        <v>0</v>
      </c>
      <c r="EA52" s="19">
        <f t="shared" si="45"/>
        <v>0</v>
      </c>
      <c r="EB52" s="19">
        <f t="shared" si="45"/>
        <v>0</v>
      </c>
      <c r="EC52" s="19">
        <f t="shared" si="45"/>
        <v>2122290.6999999997</v>
      </c>
      <c r="ED52" s="19">
        <f t="shared" si="45"/>
        <v>1241440.1999999997</v>
      </c>
      <c r="EE52" s="19">
        <f t="shared" si="45"/>
        <v>6123.936</v>
      </c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</sheetData>
  <sheetProtection/>
  <protectedRanges>
    <protectedRange sqref="AA45:AA48 AA12:AA23 AA25:AA26 AA28:AA36 AA38:AA40 AA42:AA43 AA51" name="Range4_1_1_1_2_1_1_2_1_1_1_1_1_1"/>
    <protectedRange sqref="AF45:AF48 AF12:AF23 AF25:AF26 AF28:AF36 AF38:AF40 AF42:AF43 AF51" name="Range4_2_1_1_2_1_1_2_1_1_1_1_1_1"/>
    <protectedRange sqref="AK45:AK48 AK12:AK23 AK25:AK26 AK28:AK36 AK38:AK40 AK42:AK43 AK51" name="Range4_3_1_1_2_1_1_2_1_1_1_1_1_1"/>
    <protectedRange sqref="BX45:BX48 BX12:BX23 BX25:BX26 BX28:BX36 BX38:BX40 BX42:BX43 BV16:BW23 BV25:BW27 BV29:BW31 BV33:BW34 BV36:BW36 BV38:BW39 BV47:BW48 BX51:CA51" name="Range5_2_1_1_2_1_1_2_1_1_1_1_1_1"/>
    <protectedRange sqref="AA41" name="Range4_1_1_1_1_1_1_1_1_1_1_1_1_1_1"/>
    <protectedRange sqref="AF41" name="Range4_2_1_1_1_1_1_1_1_1_1_1_1_1_1"/>
    <protectedRange sqref="AK41" name="Range4_3_1_1_1_1_1_1_1_1_1_1_1_1_1"/>
    <protectedRange sqref="BV41 BV42:BW45 BX41 BW41:BW45" name="Range5_2_1_1_1_1_1_1_1_1_1_1_1_1_1"/>
    <protectedRange sqref="W10:W52" name="Range4_5_1_2_1_1_1_1_1_1_1_1_1"/>
    <protectedRange sqref="AA10:AB10 AB11:AB52" name="Range4_1_1_1_2_1_1_1_1_1_1_1_1_1"/>
    <protectedRange sqref="AF10:AG10 AG11:AG52" name="Range4_2_1_1_2_1_1_1_1_1_1_1_1_1"/>
    <protectedRange sqref="AK10:AL10 AL11:AL52" name="Range4_3_1_1_2_1_1_1_1_1_1_1_1_1"/>
    <protectedRange sqref="AQ10:AQ52" name="Range4_4_1_1_2_1_1_1_1_1_1_1_1_1"/>
    <protectedRange sqref="BV11:BW11 CB13:CC15 CB18:CC18 CB21:CC23 CB26:CC27 CB29:CC30 CB34:CC46 CB48:CC48 BV10:CA10 BY11:CA49" name="Range5_2_1_1_2_1_1_1_1_1_1_1_1_1"/>
  </protectedRanges>
  <mergeCells count="131">
    <mergeCell ref="DW7:DX7"/>
    <mergeCell ref="DZ7:EA7"/>
    <mergeCell ref="DK7:DL7"/>
    <mergeCell ref="DN7:DO7"/>
    <mergeCell ref="DM7:DM8"/>
    <mergeCell ref="CK7:CK8"/>
    <mergeCell ref="CQ7:CQ8"/>
    <mergeCell ref="CW7:CW8"/>
    <mergeCell ref="CT7:CT8"/>
    <mergeCell ref="DF7:DF8"/>
    <mergeCell ref="DG7:DG8"/>
    <mergeCell ref="DY6:EA6"/>
    <mergeCell ref="DP5:DR6"/>
    <mergeCell ref="DS5:EA5"/>
    <mergeCell ref="BV7:BV8"/>
    <mergeCell ref="BS7:BS8"/>
    <mergeCell ref="DJ5:DO5"/>
    <mergeCell ref="CI7:CJ7"/>
    <mergeCell ref="CN7:CN8"/>
    <mergeCell ref="CB7:CB8"/>
    <mergeCell ref="CE7:CE8"/>
    <mergeCell ref="BI7:BJ7"/>
    <mergeCell ref="BN7:BN8"/>
    <mergeCell ref="DS6:DU6"/>
    <mergeCell ref="CH7:CH8"/>
    <mergeCell ref="AV7:AV8"/>
    <mergeCell ref="BH7:BH8"/>
    <mergeCell ref="BY7:BY8"/>
    <mergeCell ref="BK7:BK8"/>
    <mergeCell ref="BL7:BM7"/>
    <mergeCell ref="DS7:DS8"/>
    <mergeCell ref="AZ7:BA7"/>
    <mergeCell ref="BC7:BD7"/>
    <mergeCell ref="T7:T8"/>
    <mergeCell ref="Y7:Y8"/>
    <mergeCell ref="AD7:AD8"/>
    <mergeCell ref="AY7:AY8"/>
    <mergeCell ref="BB7:BB8"/>
    <mergeCell ref="AS7:AS8"/>
    <mergeCell ref="AJ7:AM7"/>
    <mergeCell ref="AT7:AU7"/>
    <mergeCell ref="AW7:AX7"/>
    <mergeCell ref="O7:O8"/>
    <mergeCell ref="BV6:BX6"/>
    <mergeCell ref="AY6:BA6"/>
    <mergeCell ref="BB6:BD6"/>
    <mergeCell ref="AV6:AX6"/>
    <mergeCell ref="BN6:BR6"/>
    <mergeCell ref="BE7:BE8"/>
    <mergeCell ref="AI7:AI8"/>
    <mergeCell ref="Y6:AC6"/>
    <mergeCell ref="CN6:CP6"/>
    <mergeCell ref="CE6:CG6"/>
    <mergeCell ref="CH6:CJ6"/>
    <mergeCell ref="CK6:CM6"/>
    <mergeCell ref="BH6:BJ6"/>
    <mergeCell ref="BY6:CA6"/>
    <mergeCell ref="BS6:BU6"/>
    <mergeCell ref="CB6:CD6"/>
    <mergeCell ref="DG4:DI6"/>
    <mergeCell ref="DJ4:EA4"/>
    <mergeCell ref="DC5:DE6"/>
    <mergeCell ref="CZ5:DB6"/>
    <mergeCell ref="DV6:DX6"/>
    <mergeCell ref="AD6:AH6"/>
    <mergeCell ref="AI6:AM6"/>
    <mergeCell ref="AN6:AR6"/>
    <mergeCell ref="AS6:AU6"/>
    <mergeCell ref="BE6:BG6"/>
    <mergeCell ref="O4:DE4"/>
    <mergeCell ref="CE5:CM5"/>
    <mergeCell ref="CN5:CV5"/>
    <mergeCell ref="CW5:CY6"/>
    <mergeCell ref="EB4:EB6"/>
    <mergeCell ref="CQ6:CS6"/>
    <mergeCell ref="CT6:CV6"/>
    <mergeCell ref="DJ6:DL6"/>
    <mergeCell ref="DM6:DO6"/>
    <mergeCell ref="DF4:DF6"/>
    <mergeCell ref="F7:I7"/>
    <mergeCell ref="J4:N6"/>
    <mergeCell ref="O6:S6"/>
    <mergeCell ref="T6:X6"/>
    <mergeCell ref="A2:M2"/>
    <mergeCell ref="EC4:EE6"/>
    <mergeCell ref="O5:AU5"/>
    <mergeCell ref="AV5:BJ5"/>
    <mergeCell ref="BK5:BM6"/>
    <mergeCell ref="BN5:CD5"/>
    <mergeCell ref="BF7:BG7"/>
    <mergeCell ref="BO7:BR7"/>
    <mergeCell ref="AO7:AR7"/>
    <mergeCell ref="J7:J8"/>
    <mergeCell ref="A4:A8"/>
    <mergeCell ref="B4:B8"/>
    <mergeCell ref="C4:C8"/>
    <mergeCell ref="D4:D8"/>
    <mergeCell ref="E7:E8"/>
    <mergeCell ref="E4:I6"/>
    <mergeCell ref="K7:N7"/>
    <mergeCell ref="P7:S7"/>
    <mergeCell ref="U7:X7"/>
    <mergeCell ref="Z7:AC7"/>
    <mergeCell ref="AE7:AH7"/>
    <mergeCell ref="AN7:AN8"/>
    <mergeCell ref="BT7:BU7"/>
    <mergeCell ref="BW7:BX7"/>
    <mergeCell ref="BZ7:CA7"/>
    <mergeCell ref="CC7:CD7"/>
    <mergeCell ref="CF7:CG7"/>
    <mergeCell ref="CL7:CM7"/>
    <mergeCell ref="DY7:DY8"/>
    <mergeCell ref="DJ7:DJ8"/>
    <mergeCell ref="ED7:EE7"/>
    <mergeCell ref="CX7:CY7"/>
    <mergeCell ref="DA7:DB7"/>
    <mergeCell ref="DD7:DE7"/>
    <mergeCell ref="DH7:DI7"/>
    <mergeCell ref="CZ7:CZ8"/>
    <mergeCell ref="DP7:DP8"/>
    <mergeCell ref="DC7:DC8"/>
    <mergeCell ref="A1:M1"/>
    <mergeCell ref="L3:M3"/>
    <mergeCell ref="EB7:EB8"/>
    <mergeCell ref="EC7:EC8"/>
    <mergeCell ref="DV7:DV8"/>
    <mergeCell ref="CO7:CP7"/>
    <mergeCell ref="CR7:CS7"/>
    <mergeCell ref="CU7:CV7"/>
    <mergeCell ref="DQ7:DR7"/>
    <mergeCell ref="DT7:DU7"/>
  </mergeCells>
  <printOptions/>
  <pageMargins left="0.16" right="0.16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Noname</cp:lastModifiedBy>
  <cp:lastPrinted>2021-02-11T11:13:44Z</cp:lastPrinted>
  <dcterms:created xsi:type="dcterms:W3CDTF">2002-03-15T09:46:46Z</dcterms:created>
  <dcterms:modified xsi:type="dcterms:W3CDTF">2021-02-11T11:13:52Z</dcterms:modified>
  <cp:category/>
  <cp:version/>
  <cp:contentType/>
  <cp:contentStatus/>
</cp:coreProperties>
</file>