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<sst xmlns="http://schemas.openxmlformats.org/spreadsheetml/2006/main" count="270" uniqueCount="103">
  <si>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</si>
  <si>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</si>
  <si>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</si>
  <si>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</si>
  <si>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</si>
  <si>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</si>
  <si>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</si>
  <si>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</si>
  <si>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</si>
  <si>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</si>
  <si>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</si>
  <si>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</si>
  <si>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</si>
  <si>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</si>
  <si>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</si>
  <si>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</si>
  <si>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</si>
  <si>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</si>
  <si>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</si>
  <si>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</si>
  <si>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</si>
  <si>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</si>
  <si>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</si>
  <si>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</si>
  <si>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</si>
  <si>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</si>
  <si>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</si>
  <si>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</si>
  <si>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</si>
  <si>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</si>
  <si>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</si>
  <si>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</si>
  <si>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</si>
  <si>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</si>
  <si>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</si>
  <si>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</si>
  <si>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</si>
  <si>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</si>
  <si>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</si>
  <si>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</si>
  <si>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</si>
  <si>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</si>
  <si>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</si>
  <si>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</si>
  <si>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</si>
  <si>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</si>
  <si>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</si>
  <si>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</si>
  <si>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</si>
  <si>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</si>
  <si>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</si>
  <si>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</si>
  <si>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</si>
  <si>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</si>
  <si>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</si>
  <si>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</si>
  <si>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</si>
  <si>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</si>
  <si>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</si>
  <si>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</si>
  <si>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</si>
  <si>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</si>
  <si>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</si>
  <si>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</si>
  <si>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</si>
  <si>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</si>
  <si>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</si>
  <si>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</si>
  <si>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</si>
  <si>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</si>
  <si>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</si>
  <si>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</si>
  <si>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</si>
  <si>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</si>
  <si>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</si>
  <si>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</si>
  <si>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</si>
  <si>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</si>
  <si>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</si>
  <si>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</si>
  <si>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</si>
  <si>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</si>
  <si>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</si>
  <si>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</si>
  <si>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</si>
  <si>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</si>
  <si>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</si>
  <si>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</si>
  <si>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</si>
  <si>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</si>
  <si>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</si>
  <si>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</si>
  <si>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</si>
  <si>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</si>
  <si>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</si>
  <si>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</si>
  <si>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</si>
  <si>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>ծրագիր (6 ամիս)</t>
  </si>
  <si>
    <t>տող 1113
Համայնքի բյուջե մուտքագրվող անշարժ գույքի հարկ</t>
  </si>
  <si>
    <r>
      <t xml:space="preserve"> ՀՀ  ՇԻՐԱԿԻ  ՄԱՐԶԻ  ՀԱՄԱՅՆՔՆԵՐԻ   ԲՅՈՒՋԵՏԱՅԻՆ   ԵԿԱՄՈՒՏՆԵՐԻ   ՎԵՐԱԲԵՐՅԱԼ  (աճողական)  2021թ. ՀՈՒԼԻՍԻ « 1 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</si>
  <si>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(6 ամիս)                                                                           </t>
  </si>
  <si>
    <t>կատ. %-ը 6-ը ամսվա նկատմամբ</t>
  </si>
  <si>
    <t>(հազար դրամ)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</si>
</sst>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15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5" fontId="3" fillId="33" borderId="10" xfId="0" applyNumberFormat="1" applyFont="1" applyFill="1" applyBorder="1" applyAlignment="1" applyProtection="1">
      <alignment horizontal="center" vertical="center" wrapText="1"/>
      <protection/>
    </xf>
    <xf numFmtId="215" fontId="5" fillId="33" borderId="10" xfId="0" applyNumberFormat="1" applyFont="1" applyFill="1" applyBorder="1" applyAlignment="1">
      <alignment horizontal="center" vertical="center" wrapText="1"/>
    </xf>
    <xf numFmtId="215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4" fontId="4" fillId="33" borderId="0" xfId="0" applyNumberFormat="1" applyFont="1" applyFill="1" applyAlignment="1" applyProtection="1">
      <alignment horizontal="center" vertical="center" wrapText="1"/>
      <protection locked="0"/>
    </xf>
    <xf numFmtId="204" fontId="3" fillId="33" borderId="0" xfId="0" applyNumberFormat="1" applyFont="1" applyFill="1" applyAlignment="1" applyProtection="1">
      <alignment horizontal="center" vertical="center" wrapText="1"/>
      <protection locked="0"/>
    </xf>
    <xf numFmtId="215" fontId="4" fillId="33" borderId="10" xfId="0" applyNumberFormat="1" applyFont="1" applyFill="1" applyBorder="1" applyAlignment="1" applyProtection="1">
      <alignment horizontal="center" vertical="center" wrapText="1"/>
      <protection/>
    </xf>
    <xf numFmtId="204" fontId="3" fillId="33" borderId="0" xfId="0" applyNumberFormat="1" applyFont="1" applyFill="1" applyAlignment="1" applyProtection="1">
      <alignment horizontal="center" vertical="center" wrapText="1"/>
      <protection/>
    </xf>
    <xf numFmtId="215" fontId="3" fillId="33" borderId="0" xfId="0" applyNumberFormat="1" applyFont="1" applyFill="1" applyAlignment="1" applyProtection="1">
      <alignment/>
      <protection locked="0"/>
    </xf>
    <xf numFmtId="0" fontId="6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04" fontId="3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/>
      <protection locked="0"/>
    </xf>
    <xf numFmtId="215" fontId="4" fillId="34" borderId="10" xfId="0" applyNumberFormat="1" applyFont="1" applyFill="1" applyBorder="1" applyAlignment="1" applyProtection="1">
      <alignment horizontal="center" vertical="center" wrapText="1"/>
      <protection/>
    </xf>
    <xf numFmtId="215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1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204" fontId="5" fillId="33" borderId="10" xfId="0" applyNumberFormat="1" applyFont="1" applyFill="1" applyBorder="1" applyAlignment="1">
      <alignment horizontal="center" vertical="center"/>
    </xf>
    <xf numFmtId="204" fontId="3" fillId="33" borderId="10" xfId="0" applyNumberFormat="1" applyFont="1" applyFill="1" applyBorder="1" applyAlignment="1">
      <alignment horizontal="center" vertical="center"/>
    </xf>
    <xf numFmtId="204" fontId="7" fillId="0" borderId="10" xfId="0" applyNumberFormat="1" applyFont="1" applyFill="1" applyBorder="1" applyAlignment="1">
      <alignment horizontal="center" vertical="center"/>
    </xf>
    <xf numFmtId="204" fontId="7" fillId="0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Alignment="1">
      <alignment horizontal="center" vertical="center"/>
    </xf>
    <xf numFmtId="204" fontId="7" fillId="0" borderId="14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textRotation="90" wrapText="1"/>
      <protection/>
    </xf>
    <xf numFmtId="0" fontId="3" fillId="33" borderId="19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7" borderId="18" xfId="0" applyNumberFormat="1" applyFont="1" applyFill="1" applyBorder="1" applyAlignment="1" applyProtection="1">
      <alignment horizontal="center" vertical="center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2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4" xfId="0" applyNumberFormat="1" applyFont="1" applyFill="1" applyBorder="1" applyAlignment="1" applyProtection="1">
      <alignment horizontal="center" vertical="center" wrapText="1"/>
      <protection/>
    </xf>
    <xf numFmtId="4" fontId="3" fillId="13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3" fillId="37" borderId="14" xfId="0" applyNumberFormat="1" applyFont="1" applyFill="1" applyBorder="1" applyAlignment="1" applyProtection="1">
      <alignment horizontal="center" vertical="center" wrapText="1"/>
      <protection/>
    </xf>
    <xf numFmtId="4" fontId="3" fillId="37" borderId="18" xfId="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20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15" xfId="0" applyFont="1" applyFill="1" applyBorder="1" applyAlignment="1" applyProtection="1">
      <alignment horizontal="center" vertical="center" wrapText="1"/>
      <protection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4" fontId="3" fillId="33" borderId="22" xfId="0" applyNumberFormat="1" applyFont="1" applyFill="1" applyBorder="1" applyAlignment="1" applyProtection="1">
      <alignment horizontal="center" vertical="center" wrapText="1"/>
      <protection/>
    </xf>
    <xf numFmtId="4" fontId="3" fillId="33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2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85" zoomScaleNormal="85" zoomScalePageLayoutView="0" workbookViewId="0" topLeftCell="A1">
      <selection activeCell="J3" sqref="J3"/>
    </sheetView>
  </sheetViews>
  <sheetFormatPr defaultColWidth="7.296875" defaultRowHeight="15"/>
  <cols>
    <col min="1" max="1" width="4.3984375" style="1" customWidth="1"/>
    <col min="2" max="2" width="13.59765625" style="17" customWidth="1"/>
    <col min="3" max="3" width="12.8984375" style="1" customWidth="1"/>
    <col min="4" max="4" width="12.69921875" style="1" customWidth="1"/>
    <col min="5" max="5" width="12.5" style="1" customWidth="1"/>
    <col min="6" max="6" width="13.5" style="28" customWidth="1"/>
    <col min="7" max="7" width="13.69921875" style="1" customWidth="1"/>
    <col min="8" max="8" width="10.3984375" style="1" customWidth="1"/>
    <col min="9" max="9" width="8.19921875" style="1" customWidth="1"/>
    <col min="10" max="10" width="12.8984375" style="1" customWidth="1"/>
    <col min="11" max="11" width="12.69921875" style="1" customWidth="1"/>
    <col min="12" max="12" width="13.69921875" style="1" customWidth="1"/>
    <col min="13" max="13" width="10.0976562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6" width="12.09765625" style="1" customWidth="1"/>
    <col min="27" max="27" width="11.09765625" style="1" customWidth="1"/>
    <col min="28" max="28" width="10.19921875" style="1" customWidth="1"/>
    <col min="29" max="34" width="11.5" style="1" customWidth="1"/>
    <col min="35" max="35" width="12.5" style="1" customWidth="1"/>
    <col min="36" max="36" width="12.3984375" style="1" customWidth="1"/>
    <col min="37" max="37" width="12.5" style="1" customWidth="1"/>
    <col min="38" max="39" width="10.8984375" style="1" customWidth="1"/>
    <col min="40" max="41" width="11.59765625" style="1" customWidth="1"/>
    <col min="42" max="43" width="11.3984375" style="1" customWidth="1"/>
    <col min="44" max="44" width="10.69921875" style="1" customWidth="1"/>
    <col min="45" max="45" width="10.3984375" style="1" customWidth="1"/>
    <col min="46" max="46" width="12.69921875" style="1" customWidth="1"/>
    <col min="47" max="47" width="9.8984375" style="1" customWidth="1"/>
    <col min="48" max="48" width="10.69921875" style="1" customWidth="1"/>
    <col min="49" max="49" width="9.59765625" style="1" customWidth="1"/>
    <col min="50" max="50" width="10.8984375" style="1" customWidth="1"/>
    <col min="51" max="51" width="14.09765625" style="1" customWidth="1"/>
    <col min="52" max="52" width="9.59765625" style="1" customWidth="1"/>
    <col min="53" max="53" width="15.5" style="1" customWidth="1"/>
    <col min="54" max="54" width="14.5" style="1" customWidth="1"/>
    <col min="55" max="55" width="16" style="1" customWidth="1"/>
    <col min="56" max="56" width="14.09765625" style="1" customWidth="1"/>
    <col min="57" max="57" width="14.3984375" style="1" customWidth="1"/>
    <col min="58" max="59" width="13.19921875" style="1" customWidth="1"/>
    <col min="60" max="60" width="11.8984375" style="1" customWidth="1"/>
    <col min="61" max="61" width="10.8984375" style="1" customWidth="1"/>
    <col min="62" max="62" width="12.8984375" style="1" customWidth="1"/>
    <col min="63" max="63" width="13.3984375" style="1" customWidth="1"/>
    <col min="64" max="64" width="11.3984375" style="1" customWidth="1"/>
    <col min="65" max="65" width="13" style="1" customWidth="1"/>
    <col min="66" max="66" width="12.5" style="1" customWidth="1"/>
    <col min="67" max="67" width="11" style="1" customWidth="1"/>
    <col min="68" max="68" width="12.8984375" style="1" customWidth="1"/>
    <col min="69" max="69" width="14.69921875" style="1" customWidth="1"/>
    <col min="70" max="70" width="11.5" style="1" customWidth="1"/>
    <col min="71" max="71" width="12.09765625" style="1" customWidth="1"/>
    <col min="72" max="73" width="11.59765625" style="1" customWidth="1"/>
    <col min="74" max="75" width="10.69921875" style="1" customWidth="1"/>
    <col min="76" max="76" width="11.59765625" style="1" customWidth="1"/>
    <col min="77" max="77" width="14" style="1" customWidth="1"/>
    <col min="78" max="78" width="12.59765625" style="1" customWidth="1"/>
    <col min="79" max="79" width="14.69921875" style="1" customWidth="1"/>
    <col min="80" max="80" width="13.09765625" style="1" customWidth="1"/>
    <col min="81" max="81" width="10.3984375" style="1" customWidth="1"/>
    <col min="82" max="82" width="13" style="1" customWidth="1"/>
    <col min="83" max="83" width="11.5" style="1" customWidth="1"/>
    <col min="84" max="84" width="10.5" style="1" customWidth="1"/>
    <col min="85" max="85" width="11.3984375" style="1" customWidth="1"/>
    <col min="86" max="86" width="14" style="1" customWidth="1"/>
    <col min="87" max="87" width="12.5" style="1" customWidth="1"/>
    <col min="88" max="88" width="14.3984375" style="1" customWidth="1"/>
    <col min="89" max="89" width="13.8984375" style="1" customWidth="1"/>
    <col min="90" max="90" width="10.8984375" style="1" customWidth="1"/>
    <col min="91" max="91" width="13.19921875" style="1" customWidth="1"/>
    <col min="92" max="92" width="13.8984375" style="1" customWidth="1"/>
    <col min="93" max="93" width="13.19921875" style="1" customWidth="1"/>
    <col min="94" max="94" width="13.5" style="1" customWidth="1"/>
    <col min="95" max="95" width="13.69921875" style="1" customWidth="1"/>
    <col min="96" max="96" width="12" style="1" customWidth="1"/>
    <col min="97" max="97" width="11.69921875" style="1" customWidth="1"/>
    <col min="98" max="98" width="14.5" style="1" customWidth="1"/>
    <col min="99" max="99" width="11.69921875" style="1" customWidth="1"/>
    <col min="100" max="100" width="11" style="1" customWidth="1"/>
    <col min="101" max="101" width="13.59765625" style="1" customWidth="1"/>
    <col min="102" max="102" width="11.19921875" style="1" customWidth="1"/>
    <col min="103" max="103" width="12.69921875" style="1" customWidth="1"/>
    <col min="104" max="104" width="12.8984375" style="1" customWidth="1"/>
    <col min="105" max="105" width="10.69921875" style="1" customWidth="1"/>
    <col min="106" max="107" width="12" style="1" customWidth="1"/>
    <col min="108" max="108" width="9.5" style="1" customWidth="1"/>
    <col min="109" max="109" width="11.5" style="1" customWidth="1"/>
    <col min="110" max="110" width="12.8984375" style="1" customWidth="1"/>
    <col min="111" max="111" width="9.5" style="1" customWidth="1"/>
    <col min="112" max="112" width="11.19921875" style="1" customWidth="1"/>
    <col min="113" max="113" width="14.5" style="1" customWidth="1"/>
    <col min="114" max="114" width="11.59765625" style="1" customWidth="1"/>
    <col min="115" max="115" width="9.8984375" style="1" customWidth="1"/>
    <col min="116" max="116" width="14.5" style="1" customWidth="1"/>
    <col min="117" max="117" width="13.09765625" style="1" customWidth="1"/>
    <col min="118" max="118" width="13" style="1" customWidth="1"/>
    <col min="119" max="119" width="10.69921875" style="1" customWidth="1"/>
    <col min="120" max="120" width="11.59765625" style="1" customWidth="1"/>
    <col min="121" max="121" width="10.3984375" style="1" customWidth="1"/>
    <col min="122" max="123" width="12.69921875" style="1" customWidth="1"/>
    <col min="124" max="124" width="12.8984375" style="1" customWidth="1"/>
    <col min="125" max="125" width="12.5" style="1" customWidth="1"/>
    <col min="126" max="126" width="11.3984375" style="1" customWidth="1"/>
    <col min="127" max="127" width="10.59765625" style="1" customWidth="1"/>
    <col min="128" max="128" width="12.19921875" style="1" customWidth="1"/>
    <col min="129" max="129" width="12.8984375" style="1" customWidth="1"/>
    <col min="130" max="130" width="9.3984375" style="1" customWidth="1"/>
    <col min="131" max="131" width="11" style="1" customWidth="1"/>
    <col min="132" max="132" width="15" style="1" customWidth="1"/>
    <col min="133" max="133" width="10.59765625" style="1" customWidth="1"/>
    <col min="134" max="135" width="11.8984375" style="1" customWidth="1"/>
    <col min="136" max="136" width="11.5" style="1" customWidth="1"/>
    <col min="137" max="137" width="10.09765625" style="1" customWidth="1"/>
    <col min="138" max="138" width="12.69921875" style="1" customWidth="1"/>
    <col min="139" max="139" width="14.8984375" style="1" customWidth="1"/>
    <col min="140" max="140" width="12.5" style="1" customWidth="1"/>
    <col min="141" max="141" width="11" style="1" customWidth="1"/>
    <col min="142" max="142" width="10.69921875" style="1" customWidth="1"/>
    <col min="143" max="143" width="11.09765625" style="1" customWidth="1"/>
    <col min="144" max="144" width="11" style="1" customWidth="1"/>
    <col min="145" max="145" width="7.19921875" style="1" customWidth="1"/>
    <col min="146" max="146" width="10.09765625" style="1" customWidth="1"/>
    <col min="147" max="147" width="10.59765625" style="1" customWidth="1"/>
    <col min="148" max="149" width="7.19921875" style="1" customWidth="1"/>
    <col min="150" max="150" width="12.09765625" style="1" bestFit="1" customWidth="1"/>
    <col min="151" max="151" width="12.09765625" style="1" customWidth="1"/>
    <col min="152" max="152" width="11.8984375" style="1" bestFit="1" customWidth="1"/>
    <col min="153" max="153" width="11.8984375" style="1" customWidth="1"/>
    <col min="154" max="154" width="10.69921875" style="1" bestFit="1" customWidth="1"/>
    <col min="155" max="155" width="9.19921875" style="1" customWidth="1"/>
    <col min="156" max="16384" width="7.19921875" style="1" customWidth="1"/>
  </cols>
  <sheetData>
    <row r="1" spans="1:256" ht="18.75" customHeight="1">
      <c r="A1" s="76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24" customHeight="1">
      <c r="A2" s="137" t="s">
        <v>99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3:256" ht="18" customHeight="1">
      <c r="C3" s="2"/>
      <c r="D3" s="2"/>
      <c r="E3" s="2"/>
      <c r="F3" s="26"/>
      <c r="G3" s="2"/>
      <c r="H3" s="2"/>
      <c r="I3" s="2"/>
      <c r="J3" s="2"/>
      <c r="K3" s="2"/>
      <c r="L3" s="138" t="s">
        <v>102</v>
      </c>
      <c r="M3" s="13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3" customFormat="1" ht="18" customHeight="1">
      <c r="A4" s="49" t="s">
        <v>6</v>
      </c>
      <c r="B4" s="49" t="s">
        <v>10</v>
      </c>
      <c r="C4" s="52" t="s">
        <v>4</v>
      </c>
      <c r="D4" s="52" t="s">
        <v>5</v>
      </c>
      <c r="E4" s="55" t="s">
        <v>12</v>
      </c>
      <c r="F4" s="56"/>
      <c r="G4" s="56"/>
      <c r="H4" s="56"/>
      <c r="I4" s="57"/>
      <c r="J4" s="64" t="s">
        <v>44</v>
      </c>
      <c r="K4" s="65"/>
      <c r="L4" s="65"/>
      <c r="M4" s="65"/>
      <c r="N4" s="66"/>
      <c r="O4" s="94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6"/>
      <c r="DK4" s="40" t="s">
        <v>13</v>
      </c>
      <c r="DL4" s="103" t="s">
        <v>14</v>
      </c>
      <c r="DM4" s="104"/>
      <c r="DN4" s="105"/>
      <c r="DO4" s="112" t="s">
        <v>3</v>
      </c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40" t="s">
        <v>15</v>
      </c>
      <c r="EH4" s="77" t="s">
        <v>16</v>
      </c>
      <c r="EI4" s="78"/>
      <c r="EJ4" s="79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3" customFormat="1" ht="15" customHeight="1">
      <c r="A5" s="50"/>
      <c r="B5" s="50"/>
      <c r="C5" s="53"/>
      <c r="D5" s="53"/>
      <c r="E5" s="58"/>
      <c r="F5" s="59"/>
      <c r="G5" s="59"/>
      <c r="H5" s="59"/>
      <c r="I5" s="60"/>
      <c r="J5" s="67"/>
      <c r="K5" s="68"/>
      <c r="L5" s="68"/>
      <c r="M5" s="68"/>
      <c r="N5" s="69"/>
      <c r="O5" s="86" t="s">
        <v>7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8"/>
      <c r="BA5" s="89" t="s">
        <v>2</v>
      </c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 t="s">
        <v>8</v>
      </c>
      <c r="BQ5" s="90"/>
      <c r="BR5" s="90"/>
      <c r="BS5" s="91" t="s">
        <v>17</v>
      </c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3"/>
      <c r="CJ5" s="97" t="s">
        <v>0</v>
      </c>
      <c r="CK5" s="98"/>
      <c r="CL5" s="98"/>
      <c r="CM5" s="98"/>
      <c r="CN5" s="98"/>
      <c r="CO5" s="98"/>
      <c r="CP5" s="98"/>
      <c r="CQ5" s="98"/>
      <c r="CR5" s="99"/>
      <c r="CS5" s="91" t="s">
        <v>1</v>
      </c>
      <c r="CT5" s="92"/>
      <c r="CU5" s="92"/>
      <c r="CV5" s="92"/>
      <c r="CW5" s="92"/>
      <c r="CX5" s="92"/>
      <c r="CY5" s="92"/>
      <c r="CZ5" s="92"/>
      <c r="DA5" s="92"/>
      <c r="DB5" s="89" t="s">
        <v>18</v>
      </c>
      <c r="DC5" s="89"/>
      <c r="DD5" s="89"/>
      <c r="DE5" s="100" t="s">
        <v>19</v>
      </c>
      <c r="DF5" s="101"/>
      <c r="DG5" s="102"/>
      <c r="DH5" s="100" t="s">
        <v>20</v>
      </c>
      <c r="DI5" s="101"/>
      <c r="DJ5" s="102"/>
      <c r="DK5" s="40"/>
      <c r="DL5" s="106"/>
      <c r="DM5" s="107"/>
      <c r="DN5" s="108"/>
      <c r="DO5" s="134"/>
      <c r="DP5" s="134"/>
      <c r="DQ5" s="135"/>
      <c r="DR5" s="135"/>
      <c r="DS5" s="135"/>
      <c r="DT5" s="135"/>
      <c r="DU5" s="100" t="s">
        <v>21</v>
      </c>
      <c r="DV5" s="101"/>
      <c r="DW5" s="102"/>
      <c r="DX5" s="132"/>
      <c r="DY5" s="133"/>
      <c r="DZ5" s="133"/>
      <c r="EA5" s="133"/>
      <c r="EB5" s="133"/>
      <c r="EC5" s="133"/>
      <c r="ED5" s="133"/>
      <c r="EE5" s="133"/>
      <c r="EF5" s="133"/>
      <c r="EG5" s="40"/>
      <c r="EH5" s="80"/>
      <c r="EI5" s="81"/>
      <c r="EJ5" s="82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3" customFormat="1" ht="121.5" customHeight="1">
      <c r="A6" s="50"/>
      <c r="B6" s="50"/>
      <c r="C6" s="53"/>
      <c r="D6" s="53"/>
      <c r="E6" s="61"/>
      <c r="F6" s="62"/>
      <c r="G6" s="62"/>
      <c r="H6" s="62"/>
      <c r="I6" s="63"/>
      <c r="J6" s="70"/>
      <c r="K6" s="71"/>
      <c r="L6" s="71"/>
      <c r="M6" s="71"/>
      <c r="N6" s="72"/>
      <c r="O6" s="73" t="s">
        <v>22</v>
      </c>
      <c r="P6" s="74"/>
      <c r="Q6" s="74"/>
      <c r="R6" s="74"/>
      <c r="S6" s="75"/>
      <c r="T6" s="37" t="s">
        <v>23</v>
      </c>
      <c r="U6" s="38"/>
      <c r="V6" s="38"/>
      <c r="W6" s="38"/>
      <c r="X6" s="39"/>
      <c r="Y6" s="37" t="s">
        <v>24</v>
      </c>
      <c r="Z6" s="38"/>
      <c r="AA6" s="38"/>
      <c r="AB6" s="38"/>
      <c r="AC6" s="39"/>
      <c r="AD6" s="37" t="s">
        <v>98</v>
      </c>
      <c r="AE6" s="38"/>
      <c r="AF6" s="38"/>
      <c r="AG6" s="38"/>
      <c r="AH6" s="39"/>
      <c r="AI6" s="37" t="s">
        <v>25</v>
      </c>
      <c r="AJ6" s="38"/>
      <c r="AK6" s="38"/>
      <c r="AL6" s="38"/>
      <c r="AM6" s="39"/>
      <c r="AN6" s="37" t="s">
        <v>26</v>
      </c>
      <c r="AO6" s="38"/>
      <c r="AP6" s="38"/>
      <c r="AQ6" s="38"/>
      <c r="AR6" s="39"/>
      <c r="AS6" s="37" t="s">
        <v>27</v>
      </c>
      <c r="AT6" s="38"/>
      <c r="AU6" s="38"/>
      <c r="AV6" s="38"/>
      <c r="AW6" s="39"/>
      <c r="AX6" s="116" t="s">
        <v>28</v>
      </c>
      <c r="AY6" s="116"/>
      <c r="AZ6" s="116"/>
      <c r="BA6" s="123" t="s">
        <v>29</v>
      </c>
      <c r="BB6" s="124"/>
      <c r="BC6" s="124"/>
      <c r="BD6" s="123" t="s">
        <v>30</v>
      </c>
      <c r="BE6" s="124"/>
      <c r="BF6" s="125"/>
      <c r="BG6" s="117" t="s">
        <v>31</v>
      </c>
      <c r="BH6" s="118"/>
      <c r="BI6" s="126"/>
      <c r="BJ6" s="117" t="s">
        <v>32</v>
      </c>
      <c r="BK6" s="118"/>
      <c r="BL6" s="118"/>
      <c r="BM6" s="121" t="s">
        <v>33</v>
      </c>
      <c r="BN6" s="122"/>
      <c r="BO6" s="122"/>
      <c r="BP6" s="90"/>
      <c r="BQ6" s="90"/>
      <c r="BR6" s="90"/>
      <c r="BS6" s="127" t="s">
        <v>34</v>
      </c>
      <c r="BT6" s="128"/>
      <c r="BU6" s="128"/>
      <c r="BV6" s="128"/>
      <c r="BW6" s="129"/>
      <c r="BX6" s="90" t="s">
        <v>35</v>
      </c>
      <c r="BY6" s="90"/>
      <c r="BZ6" s="90"/>
      <c r="CA6" s="90" t="s">
        <v>36</v>
      </c>
      <c r="CB6" s="90"/>
      <c r="CC6" s="90"/>
      <c r="CD6" s="90" t="s">
        <v>37</v>
      </c>
      <c r="CE6" s="90"/>
      <c r="CF6" s="90"/>
      <c r="CG6" s="90" t="s">
        <v>38</v>
      </c>
      <c r="CH6" s="90"/>
      <c r="CI6" s="90"/>
      <c r="CJ6" s="90" t="s">
        <v>45</v>
      </c>
      <c r="CK6" s="90"/>
      <c r="CL6" s="90"/>
      <c r="CM6" s="97" t="s">
        <v>46</v>
      </c>
      <c r="CN6" s="98"/>
      <c r="CO6" s="98"/>
      <c r="CP6" s="90" t="s">
        <v>39</v>
      </c>
      <c r="CQ6" s="90"/>
      <c r="CR6" s="90"/>
      <c r="CS6" s="119" t="s">
        <v>40</v>
      </c>
      <c r="CT6" s="120"/>
      <c r="CU6" s="98"/>
      <c r="CV6" s="90" t="s">
        <v>41</v>
      </c>
      <c r="CW6" s="90"/>
      <c r="CX6" s="90"/>
      <c r="CY6" s="97" t="s">
        <v>47</v>
      </c>
      <c r="CZ6" s="98"/>
      <c r="DA6" s="98"/>
      <c r="DB6" s="89"/>
      <c r="DC6" s="89"/>
      <c r="DD6" s="89"/>
      <c r="DE6" s="113"/>
      <c r="DF6" s="114"/>
      <c r="DG6" s="115"/>
      <c r="DH6" s="113"/>
      <c r="DI6" s="114"/>
      <c r="DJ6" s="115"/>
      <c r="DK6" s="40"/>
      <c r="DL6" s="109"/>
      <c r="DM6" s="110"/>
      <c r="DN6" s="111"/>
      <c r="DO6" s="100" t="s">
        <v>48</v>
      </c>
      <c r="DP6" s="101"/>
      <c r="DQ6" s="102"/>
      <c r="DR6" s="100" t="s">
        <v>49</v>
      </c>
      <c r="DS6" s="101"/>
      <c r="DT6" s="102"/>
      <c r="DU6" s="113"/>
      <c r="DV6" s="114"/>
      <c r="DW6" s="115"/>
      <c r="DX6" s="100" t="s">
        <v>50</v>
      </c>
      <c r="DY6" s="101"/>
      <c r="DZ6" s="102"/>
      <c r="EA6" s="100" t="s">
        <v>51</v>
      </c>
      <c r="EB6" s="101"/>
      <c r="EC6" s="102"/>
      <c r="ED6" s="130" t="s">
        <v>52</v>
      </c>
      <c r="EE6" s="131"/>
      <c r="EF6" s="131"/>
      <c r="EG6" s="40"/>
      <c r="EH6" s="83"/>
      <c r="EI6" s="84"/>
      <c r="EJ6" s="85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4" customFormat="1" ht="36" customHeight="1">
      <c r="A7" s="50"/>
      <c r="B7" s="50"/>
      <c r="C7" s="53"/>
      <c r="D7" s="53"/>
      <c r="E7" s="41" t="s">
        <v>42</v>
      </c>
      <c r="F7" s="45" t="s">
        <v>54</v>
      </c>
      <c r="G7" s="46"/>
      <c r="H7" s="46"/>
      <c r="I7" s="47"/>
      <c r="J7" s="41" t="s">
        <v>42</v>
      </c>
      <c r="K7" s="45" t="s">
        <v>54</v>
      </c>
      <c r="L7" s="46"/>
      <c r="M7" s="46"/>
      <c r="N7" s="47"/>
      <c r="O7" s="41" t="s">
        <v>42</v>
      </c>
      <c r="P7" s="45" t="s">
        <v>54</v>
      </c>
      <c r="Q7" s="46"/>
      <c r="R7" s="46"/>
      <c r="S7" s="47"/>
      <c r="T7" s="41" t="s">
        <v>42</v>
      </c>
      <c r="U7" s="45" t="s">
        <v>54</v>
      </c>
      <c r="V7" s="46"/>
      <c r="W7" s="46"/>
      <c r="X7" s="47"/>
      <c r="Y7" s="41" t="s">
        <v>42</v>
      </c>
      <c r="Z7" s="45" t="s">
        <v>54</v>
      </c>
      <c r="AA7" s="46"/>
      <c r="AB7" s="46"/>
      <c r="AC7" s="47"/>
      <c r="AD7" s="41" t="s">
        <v>42</v>
      </c>
      <c r="AE7" s="45" t="s">
        <v>54</v>
      </c>
      <c r="AF7" s="46"/>
      <c r="AG7" s="46"/>
      <c r="AH7" s="47"/>
      <c r="AI7" s="41" t="s">
        <v>42</v>
      </c>
      <c r="AJ7" s="45" t="s">
        <v>54</v>
      </c>
      <c r="AK7" s="46"/>
      <c r="AL7" s="46"/>
      <c r="AM7" s="47"/>
      <c r="AN7" s="41" t="s">
        <v>42</v>
      </c>
      <c r="AO7" s="45" t="s">
        <v>54</v>
      </c>
      <c r="AP7" s="46"/>
      <c r="AQ7" s="46"/>
      <c r="AR7" s="47"/>
      <c r="AS7" s="41" t="s">
        <v>42</v>
      </c>
      <c r="AT7" s="45" t="s">
        <v>54</v>
      </c>
      <c r="AU7" s="46"/>
      <c r="AV7" s="46"/>
      <c r="AW7" s="47"/>
      <c r="AX7" s="41" t="s">
        <v>42</v>
      </c>
      <c r="AY7" s="43" t="s">
        <v>54</v>
      </c>
      <c r="AZ7" s="44"/>
      <c r="BA7" s="41" t="s">
        <v>42</v>
      </c>
      <c r="BB7" s="43" t="s">
        <v>54</v>
      </c>
      <c r="BC7" s="44"/>
      <c r="BD7" s="41" t="s">
        <v>42</v>
      </c>
      <c r="BE7" s="43" t="s">
        <v>54</v>
      </c>
      <c r="BF7" s="44"/>
      <c r="BG7" s="41" t="s">
        <v>42</v>
      </c>
      <c r="BH7" s="43" t="s">
        <v>54</v>
      </c>
      <c r="BI7" s="44"/>
      <c r="BJ7" s="41" t="s">
        <v>42</v>
      </c>
      <c r="BK7" s="43" t="s">
        <v>54</v>
      </c>
      <c r="BL7" s="44"/>
      <c r="BM7" s="41" t="s">
        <v>42</v>
      </c>
      <c r="BN7" s="43" t="s">
        <v>54</v>
      </c>
      <c r="BO7" s="44"/>
      <c r="BP7" s="41" t="s">
        <v>42</v>
      </c>
      <c r="BQ7" s="43" t="s">
        <v>54</v>
      </c>
      <c r="BR7" s="44"/>
      <c r="BS7" s="41" t="s">
        <v>42</v>
      </c>
      <c r="BT7" s="43" t="s">
        <v>54</v>
      </c>
      <c r="BU7" s="48"/>
      <c r="BV7" s="48"/>
      <c r="BW7" s="44"/>
      <c r="BX7" s="41" t="s">
        <v>42</v>
      </c>
      <c r="BY7" s="43" t="s">
        <v>54</v>
      </c>
      <c r="BZ7" s="44"/>
      <c r="CA7" s="41" t="s">
        <v>42</v>
      </c>
      <c r="CB7" s="43" t="s">
        <v>54</v>
      </c>
      <c r="CC7" s="44"/>
      <c r="CD7" s="41" t="s">
        <v>42</v>
      </c>
      <c r="CE7" s="43" t="s">
        <v>54</v>
      </c>
      <c r="CF7" s="44"/>
      <c r="CG7" s="41" t="s">
        <v>42</v>
      </c>
      <c r="CH7" s="43" t="s">
        <v>54</v>
      </c>
      <c r="CI7" s="44"/>
      <c r="CJ7" s="41" t="s">
        <v>42</v>
      </c>
      <c r="CK7" s="43" t="s">
        <v>54</v>
      </c>
      <c r="CL7" s="44"/>
      <c r="CM7" s="41" t="s">
        <v>42</v>
      </c>
      <c r="CN7" s="43" t="s">
        <v>54</v>
      </c>
      <c r="CO7" s="44"/>
      <c r="CP7" s="41" t="s">
        <v>42</v>
      </c>
      <c r="CQ7" s="43" t="s">
        <v>54</v>
      </c>
      <c r="CR7" s="44"/>
      <c r="CS7" s="41" t="s">
        <v>42</v>
      </c>
      <c r="CT7" s="43" t="s">
        <v>54</v>
      </c>
      <c r="CU7" s="44"/>
      <c r="CV7" s="41" t="s">
        <v>42</v>
      </c>
      <c r="CW7" s="43" t="s">
        <v>54</v>
      </c>
      <c r="CX7" s="44"/>
      <c r="CY7" s="41" t="s">
        <v>42</v>
      </c>
      <c r="CZ7" s="43" t="s">
        <v>54</v>
      </c>
      <c r="DA7" s="44"/>
      <c r="DB7" s="41" t="s">
        <v>42</v>
      </c>
      <c r="DC7" s="43" t="s">
        <v>54</v>
      </c>
      <c r="DD7" s="44"/>
      <c r="DE7" s="41" t="s">
        <v>42</v>
      </c>
      <c r="DF7" s="43" t="s">
        <v>54</v>
      </c>
      <c r="DG7" s="44"/>
      <c r="DH7" s="41" t="s">
        <v>42</v>
      </c>
      <c r="DI7" s="43" t="s">
        <v>54</v>
      </c>
      <c r="DJ7" s="44"/>
      <c r="DK7" s="136" t="s">
        <v>9</v>
      </c>
      <c r="DL7" s="41" t="s">
        <v>42</v>
      </c>
      <c r="DM7" s="43" t="s">
        <v>54</v>
      </c>
      <c r="DN7" s="44"/>
      <c r="DO7" s="41" t="s">
        <v>42</v>
      </c>
      <c r="DP7" s="43" t="s">
        <v>54</v>
      </c>
      <c r="DQ7" s="44"/>
      <c r="DR7" s="41" t="s">
        <v>42</v>
      </c>
      <c r="DS7" s="43" t="s">
        <v>54</v>
      </c>
      <c r="DT7" s="44"/>
      <c r="DU7" s="41" t="s">
        <v>42</v>
      </c>
      <c r="DV7" s="43" t="s">
        <v>54</v>
      </c>
      <c r="DW7" s="44"/>
      <c r="DX7" s="41" t="s">
        <v>42</v>
      </c>
      <c r="DY7" s="43" t="s">
        <v>54</v>
      </c>
      <c r="DZ7" s="44"/>
      <c r="EA7" s="41" t="s">
        <v>42</v>
      </c>
      <c r="EB7" s="43" t="s">
        <v>54</v>
      </c>
      <c r="EC7" s="44"/>
      <c r="ED7" s="41" t="s">
        <v>42</v>
      </c>
      <c r="EE7" s="43" t="s">
        <v>54</v>
      </c>
      <c r="EF7" s="44"/>
      <c r="EG7" s="40" t="s">
        <v>9</v>
      </c>
      <c r="EH7" s="41" t="s">
        <v>42</v>
      </c>
      <c r="EI7" s="43" t="s">
        <v>54</v>
      </c>
      <c r="EJ7" s="44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21" customFormat="1" ht="101.25" customHeight="1">
      <c r="A8" s="51"/>
      <c r="B8" s="51"/>
      <c r="C8" s="54"/>
      <c r="D8" s="54"/>
      <c r="E8" s="42"/>
      <c r="F8" s="29" t="s">
        <v>97</v>
      </c>
      <c r="G8" s="20" t="s">
        <v>100</v>
      </c>
      <c r="H8" s="30" t="s">
        <v>101</v>
      </c>
      <c r="I8" s="20" t="s">
        <v>53</v>
      </c>
      <c r="J8" s="42"/>
      <c r="K8" s="29" t="s">
        <v>97</v>
      </c>
      <c r="L8" s="20" t="s">
        <v>100</v>
      </c>
      <c r="M8" s="30" t="s">
        <v>101</v>
      </c>
      <c r="N8" s="20" t="s">
        <v>53</v>
      </c>
      <c r="O8" s="42"/>
      <c r="P8" s="29" t="s">
        <v>97</v>
      </c>
      <c r="Q8" s="20" t="s">
        <v>100</v>
      </c>
      <c r="R8" s="30" t="s">
        <v>101</v>
      </c>
      <c r="S8" s="20" t="s">
        <v>53</v>
      </c>
      <c r="T8" s="42"/>
      <c r="U8" s="29" t="s">
        <v>97</v>
      </c>
      <c r="V8" s="20" t="s">
        <v>100</v>
      </c>
      <c r="W8" s="30" t="s">
        <v>101</v>
      </c>
      <c r="X8" s="20" t="s">
        <v>53</v>
      </c>
      <c r="Y8" s="42"/>
      <c r="Z8" s="29" t="s">
        <v>97</v>
      </c>
      <c r="AA8" s="20" t="s">
        <v>100</v>
      </c>
      <c r="AB8" s="30" t="s">
        <v>101</v>
      </c>
      <c r="AC8" s="20" t="s">
        <v>53</v>
      </c>
      <c r="AD8" s="42"/>
      <c r="AE8" s="29" t="s">
        <v>97</v>
      </c>
      <c r="AF8" s="20" t="s">
        <v>100</v>
      </c>
      <c r="AG8" s="30" t="s">
        <v>101</v>
      </c>
      <c r="AH8" s="20" t="s">
        <v>53</v>
      </c>
      <c r="AI8" s="42"/>
      <c r="AJ8" s="29" t="s">
        <v>97</v>
      </c>
      <c r="AK8" s="20" t="s">
        <v>100</v>
      </c>
      <c r="AL8" s="30" t="s">
        <v>101</v>
      </c>
      <c r="AM8" s="20" t="s">
        <v>53</v>
      </c>
      <c r="AN8" s="42"/>
      <c r="AO8" s="29" t="s">
        <v>97</v>
      </c>
      <c r="AP8" s="20" t="s">
        <v>100</v>
      </c>
      <c r="AQ8" s="30" t="s">
        <v>101</v>
      </c>
      <c r="AR8" s="20" t="s">
        <v>53</v>
      </c>
      <c r="AS8" s="42"/>
      <c r="AT8" s="29" t="s">
        <v>97</v>
      </c>
      <c r="AU8" s="20" t="s">
        <v>100</v>
      </c>
      <c r="AV8" s="30" t="s">
        <v>101</v>
      </c>
      <c r="AW8" s="20" t="s">
        <v>53</v>
      </c>
      <c r="AX8" s="42"/>
      <c r="AY8" s="29" t="s">
        <v>97</v>
      </c>
      <c r="AZ8" s="20" t="s">
        <v>100</v>
      </c>
      <c r="BA8" s="42"/>
      <c r="BB8" s="29" t="s">
        <v>97</v>
      </c>
      <c r="BC8" s="20" t="s">
        <v>100</v>
      </c>
      <c r="BD8" s="42"/>
      <c r="BE8" s="29" t="s">
        <v>97</v>
      </c>
      <c r="BF8" s="20" t="s">
        <v>100</v>
      </c>
      <c r="BG8" s="42"/>
      <c r="BH8" s="29" t="s">
        <v>97</v>
      </c>
      <c r="BI8" s="20" t="s">
        <v>100</v>
      </c>
      <c r="BJ8" s="42"/>
      <c r="BK8" s="29" t="s">
        <v>97</v>
      </c>
      <c r="BL8" s="20" t="s">
        <v>100</v>
      </c>
      <c r="BM8" s="42"/>
      <c r="BN8" s="29" t="s">
        <v>97</v>
      </c>
      <c r="BO8" s="20" t="s">
        <v>100</v>
      </c>
      <c r="BP8" s="42"/>
      <c r="BQ8" s="29" t="s">
        <v>97</v>
      </c>
      <c r="BR8" s="20" t="s">
        <v>100</v>
      </c>
      <c r="BS8" s="42"/>
      <c r="BT8" s="29" t="s">
        <v>97</v>
      </c>
      <c r="BU8" s="20" t="s">
        <v>100</v>
      </c>
      <c r="BV8" s="30" t="s">
        <v>101</v>
      </c>
      <c r="BW8" s="20" t="s">
        <v>53</v>
      </c>
      <c r="BX8" s="42"/>
      <c r="BY8" s="29" t="s">
        <v>97</v>
      </c>
      <c r="BZ8" s="20" t="s">
        <v>100</v>
      </c>
      <c r="CA8" s="42"/>
      <c r="CB8" s="29" t="s">
        <v>97</v>
      </c>
      <c r="CC8" s="20" t="s">
        <v>100</v>
      </c>
      <c r="CD8" s="42"/>
      <c r="CE8" s="29" t="s">
        <v>97</v>
      </c>
      <c r="CF8" s="20" t="s">
        <v>100</v>
      </c>
      <c r="CG8" s="42"/>
      <c r="CH8" s="29" t="s">
        <v>97</v>
      </c>
      <c r="CI8" s="20" t="s">
        <v>100</v>
      </c>
      <c r="CJ8" s="42"/>
      <c r="CK8" s="29" t="s">
        <v>97</v>
      </c>
      <c r="CL8" s="20" t="s">
        <v>100</v>
      </c>
      <c r="CM8" s="42"/>
      <c r="CN8" s="29" t="s">
        <v>97</v>
      </c>
      <c r="CO8" s="20" t="s">
        <v>100</v>
      </c>
      <c r="CP8" s="42"/>
      <c r="CQ8" s="29" t="s">
        <v>97</v>
      </c>
      <c r="CR8" s="20" t="s">
        <v>100</v>
      </c>
      <c r="CS8" s="42"/>
      <c r="CT8" s="29" t="s">
        <v>97</v>
      </c>
      <c r="CU8" s="20" t="s">
        <v>100</v>
      </c>
      <c r="CV8" s="42"/>
      <c r="CW8" s="29" t="s">
        <v>97</v>
      </c>
      <c r="CX8" s="20" t="s">
        <v>100</v>
      </c>
      <c r="CY8" s="42"/>
      <c r="CZ8" s="29" t="s">
        <v>97</v>
      </c>
      <c r="DA8" s="20" t="s">
        <v>100</v>
      </c>
      <c r="DB8" s="42"/>
      <c r="DC8" s="29" t="s">
        <v>97</v>
      </c>
      <c r="DD8" s="20" t="s">
        <v>100</v>
      </c>
      <c r="DE8" s="42"/>
      <c r="DF8" s="29" t="s">
        <v>97</v>
      </c>
      <c r="DG8" s="20" t="s">
        <v>100</v>
      </c>
      <c r="DH8" s="42"/>
      <c r="DI8" s="29" t="s">
        <v>97</v>
      </c>
      <c r="DJ8" s="20" t="s">
        <v>100</v>
      </c>
      <c r="DK8" s="136"/>
      <c r="DL8" s="42"/>
      <c r="DM8" s="29" t="s">
        <v>97</v>
      </c>
      <c r="DN8" s="20" t="s">
        <v>100</v>
      </c>
      <c r="DO8" s="42"/>
      <c r="DP8" s="29" t="s">
        <v>97</v>
      </c>
      <c r="DQ8" s="20" t="s">
        <v>100</v>
      </c>
      <c r="DR8" s="42"/>
      <c r="DS8" s="29" t="s">
        <v>97</v>
      </c>
      <c r="DT8" s="20" t="s">
        <v>100</v>
      </c>
      <c r="DU8" s="42"/>
      <c r="DV8" s="29" t="s">
        <v>97</v>
      </c>
      <c r="DW8" s="20" t="s">
        <v>100</v>
      </c>
      <c r="DX8" s="42"/>
      <c r="DY8" s="29" t="s">
        <v>97</v>
      </c>
      <c r="DZ8" s="20" t="s">
        <v>100</v>
      </c>
      <c r="EA8" s="42"/>
      <c r="EB8" s="29" t="s">
        <v>97</v>
      </c>
      <c r="EC8" s="20" t="s">
        <v>100</v>
      </c>
      <c r="ED8" s="42"/>
      <c r="EE8" s="29" t="s">
        <v>97</v>
      </c>
      <c r="EF8" s="20" t="s">
        <v>100</v>
      </c>
      <c r="EG8" s="40"/>
      <c r="EH8" s="42"/>
      <c r="EI8" s="29" t="s">
        <v>97</v>
      </c>
      <c r="EJ8" s="20" t="s">
        <v>100</v>
      </c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25" customFormat="1" ht="15" customHeight="1">
      <c r="A9" s="22"/>
      <c r="B9" s="23">
        <v>1</v>
      </c>
      <c r="C9" s="24">
        <v>2</v>
      </c>
      <c r="D9" s="23">
        <v>3</v>
      </c>
      <c r="E9" s="24">
        <v>4</v>
      </c>
      <c r="F9" s="23">
        <v>5</v>
      </c>
      <c r="G9" s="24">
        <v>6</v>
      </c>
      <c r="H9" s="23">
        <v>7</v>
      </c>
      <c r="I9" s="24">
        <v>8</v>
      </c>
      <c r="J9" s="23">
        <v>9</v>
      </c>
      <c r="K9" s="24">
        <v>10</v>
      </c>
      <c r="L9" s="23">
        <v>11</v>
      </c>
      <c r="M9" s="24">
        <v>12</v>
      </c>
      <c r="N9" s="23">
        <v>13</v>
      </c>
      <c r="O9" s="24">
        <v>14</v>
      </c>
      <c r="P9" s="23">
        <v>15</v>
      </c>
      <c r="Q9" s="24">
        <v>16</v>
      </c>
      <c r="R9" s="23">
        <v>17</v>
      </c>
      <c r="S9" s="24">
        <v>18</v>
      </c>
      <c r="T9" s="23">
        <v>19</v>
      </c>
      <c r="U9" s="24">
        <v>20</v>
      </c>
      <c r="V9" s="23">
        <v>21</v>
      </c>
      <c r="W9" s="24">
        <v>22</v>
      </c>
      <c r="X9" s="23">
        <v>23</v>
      </c>
      <c r="Y9" s="24">
        <v>24</v>
      </c>
      <c r="Z9" s="23">
        <v>25</v>
      </c>
      <c r="AA9" s="24">
        <v>26</v>
      </c>
      <c r="AB9" s="23">
        <v>27</v>
      </c>
      <c r="AC9" s="24">
        <v>28</v>
      </c>
      <c r="AD9" s="23">
        <v>29</v>
      </c>
      <c r="AE9" s="24">
        <v>30</v>
      </c>
      <c r="AF9" s="23">
        <v>31</v>
      </c>
      <c r="AG9" s="24">
        <v>32</v>
      </c>
      <c r="AH9" s="23">
        <v>33</v>
      </c>
      <c r="AI9" s="24">
        <v>34</v>
      </c>
      <c r="AJ9" s="23">
        <v>35</v>
      </c>
      <c r="AK9" s="24">
        <v>36</v>
      </c>
      <c r="AL9" s="23">
        <v>37</v>
      </c>
      <c r="AM9" s="24">
        <v>38</v>
      </c>
      <c r="AN9" s="23">
        <v>39</v>
      </c>
      <c r="AO9" s="24">
        <v>40</v>
      </c>
      <c r="AP9" s="23">
        <v>41</v>
      </c>
      <c r="AQ9" s="24">
        <v>42</v>
      </c>
      <c r="AR9" s="23">
        <v>43</v>
      </c>
      <c r="AS9" s="24">
        <v>44</v>
      </c>
      <c r="AT9" s="23">
        <v>45</v>
      </c>
      <c r="AU9" s="24">
        <v>46</v>
      </c>
      <c r="AV9" s="23">
        <v>47</v>
      </c>
      <c r="AW9" s="24">
        <v>48</v>
      </c>
      <c r="AX9" s="23">
        <v>49</v>
      </c>
      <c r="AY9" s="24">
        <v>50</v>
      </c>
      <c r="AZ9" s="23">
        <v>51</v>
      </c>
      <c r="BA9" s="24">
        <v>52</v>
      </c>
      <c r="BB9" s="23">
        <v>53</v>
      </c>
      <c r="BC9" s="24">
        <v>54</v>
      </c>
      <c r="BD9" s="23">
        <v>55</v>
      </c>
      <c r="BE9" s="24">
        <v>56</v>
      </c>
      <c r="BF9" s="23">
        <v>57</v>
      </c>
      <c r="BG9" s="24">
        <v>58</v>
      </c>
      <c r="BH9" s="23">
        <v>59</v>
      </c>
      <c r="BI9" s="24">
        <v>60</v>
      </c>
      <c r="BJ9" s="23">
        <v>61</v>
      </c>
      <c r="BK9" s="24">
        <v>62</v>
      </c>
      <c r="BL9" s="23">
        <v>63</v>
      </c>
      <c r="BM9" s="24">
        <v>64</v>
      </c>
      <c r="BN9" s="23">
        <v>65</v>
      </c>
      <c r="BO9" s="24">
        <v>66</v>
      </c>
      <c r="BP9" s="23">
        <v>67</v>
      </c>
      <c r="BQ9" s="24">
        <v>68</v>
      </c>
      <c r="BR9" s="23">
        <v>69</v>
      </c>
      <c r="BS9" s="24">
        <v>70</v>
      </c>
      <c r="BT9" s="23">
        <v>71</v>
      </c>
      <c r="BU9" s="24">
        <v>72</v>
      </c>
      <c r="BV9" s="23">
        <v>73</v>
      </c>
      <c r="BW9" s="24">
        <v>74</v>
      </c>
      <c r="BX9" s="23">
        <v>75</v>
      </c>
      <c r="BY9" s="24">
        <v>76</v>
      </c>
      <c r="BZ9" s="23">
        <v>77</v>
      </c>
      <c r="CA9" s="24">
        <v>78</v>
      </c>
      <c r="CB9" s="23">
        <v>79</v>
      </c>
      <c r="CC9" s="24">
        <v>80</v>
      </c>
      <c r="CD9" s="23">
        <v>81</v>
      </c>
      <c r="CE9" s="24">
        <v>82</v>
      </c>
      <c r="CF9" s="23">
        <v>83</v>
      </c>
      <c r="CG9" s="24">
        <v>84</v>
      </c>
      <c r="CH9" s="23">
        <v>85</v>
      </c>
      <c r="CI9" s="24">
        <v>86</v>
      </c>
      <c r="CJ9" s="23">
        <v>87</v>
      </c>
      <c r="CK9" s="24">
        <v>88</v>
      </c>
      <c r="CL9" s="23">
        <v>89</v>
      </c>
      <c r="CM9" s="24">
        <v>90</v>
      </c>
      <c r="CN9" s="23">
        <v>91</v>
      </c>
      <c r="CO9" s="24">
        <v>92</v>
      </c>
      <c r="CP9" s="23">
        <v>93</v>
      </c>
      <c r="CQ9" s="24">
        <v>94</v>
      </c>
      <c r="CR9" s="23">
        <v>95</v>
      </c>
      <c r="CS9" s="24">
        <v>96</v>
      </c>
      <c r="CT9" s="23">
        <v>97</v>
      </c>
      <c r="CU9" s="24">
        <v>98</v>
      </c>
      <c r="CV9" s="23">
        <v>99</v>
      </c>
      <c r="CW9" s="24">
        <v>100</v>
      </c>
      <c r="CX9" s="23">
        <v>101</v>
      </c>
      <c r="CY9" s="24">
        <v>102</v>
      </c>
      <c r="CZ9" s="23">
        <v>103</v>
      </c>
      <c r="DA9" s="24">
        <v>104</v>
      </c>
      <c r="DB9" s="23">
        <v>105</v>
      </c>
      <c r="DC9" s="24">
        <v>106</v>
      </c>
      <c r="DD9" s="23">
        <v>107</v>
      </c>
      <c r="DE9" s="24">
        <v>108</v>
      </c>
      <c r="DF9" s="23">
        <v>109</v>
      </c>
      <c r="DG9" s="24">
        <v>110</v>
      </c>
      <c r="DH9" s="23">
        <v>111</v>
      </c>
      <c r="DI9" s="24">
        <v>112</v>
      </c>
      <c r="DJ9" s="23">
        <v>113</v>
      </c>
      <c r="DK9" s="24">
        <v>114</v>
      </c>
      <c r="DL9" s="23">
        <v>115</v>
      </c>
      <c r="DM9" s="24">
        <v>116</v>
      </c>
      <c r="DN9" s="23">
        <v>117</v>
      </c>
      <c r="DO9" s="24">
        <v>118</v>
      </c>
      <c r="DP9" s="23">
        <v>119</v>
      </c>
      <c r="DQ9" s="24">
        <v>120</v>
      </c>
      <c r="DR9" s="23">
        <v>121</v>
      </c>
      <c r="DS9" s="24">
        <v>122</v>
      </c>
      <c r="DT9" s="23">
        <v>123</v>
      </c>
      <c r="DU9" s="24">
        <v>124</v>
      </c>
      <c r="DV9" s="23">
        <v>125</v>
      </c>
      <c r="DW9" s="24">
        <v>126</v>
      </c>
      <c r="DX9" s="23">
        <v>127</v>
      </c>
      <c r="DY9" s="24">
        <v>128</v>
      </c>
      <c r="DZ9" s="23">
        <v>129</v>
      </c>
      <c r="EA9" s="24">
        <v>130</v>
      </c>
      <c r="EB9" s="23">
        <v>131</v>
      </c>
      <c r="EC9" s="24">
        <v>132</v>
      </c>
      <c r="ED9" s="23">
        <v>133</v>
      </c>
      <c r="EE9" s="24">
        <v>134</v>
      </c>
      <c r="EF9" s="23">
        <v>135</v>
      </c>
      <c r="EG9" s="24">
        <v>136</v>
      </c>
      <c r="EH9" s="23">
        <v>137</v>
      </c>
      <c r="EI9" s="24">
        <v>138</v>
      </c>
      <c r="EJ9" s="23">
        <v>139</v>
      </c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9" customFormat="1" ht="20.25" customHeight="1">
      <c r="A10" s="15">
        <v>1</v>
      </c>
      <c r="B10" s="33" t="s">
        <v>55</v>
      </c>
      <c r="C10" s="5">
        <v>51673.1506</v>
      </c>
      <c r="D10" s="16">
        <v>18367.9867</v>
      </c>
      <c r="E10" s="19">
        <f>DL10+EH10-ED10</f>
        <v>267391.2</v>
      </c>
      <c r="F10" s="27">
        <f>DM10+EI10-EE10</f>
        <v>145317.6</v>
      </c>
      <c r="G10" s="6">
        <f aca="true" t="shared" si="0" ref="G10:G41">DN10+EJ10-EF10</f>
        <v>82231.03779999999</v>
      </c>
      <c r="H10" s="6">
        <f>G10/F10*100</f>
        <v>56.587115256514</v>
      </c>
      <c r="I10" s="6">
        <f>G10/E10*100</f>
        <v>30.75308304835761</v>
      </c>
      <c r="J10" s="6">
        <f>T10+Y10+AD10+AI10+AN10+AS10+AX10+BP10+BX10+CA10+CD10+CG10+CJ10+CP10+CS10+CY10+DB10+DH10</f>
        <v>100516.9</v>
      </c>
      <c r="K10" s="6">
        <f>U10+Z10+AE10+AJ10+AO10+AT10+AY10+BQ10+BY10+CB10+CE10+CH10+CK10+CQ10+CT10+CZ10+DC10+DI10</f>
        <v>36043.9</v>
      </c>
      <c r="L10" s="6">
        <f>V10+AA10+AF10+AK10+AP10+AU10+AZ10+BR10+BZ10+CC10+CF10+CI10+CL10+CR10+CU10+DA10+DD10+DJ10</f>
        <v>24630.4378</v>
      </c>
      <c r="M10" s="6">
        <f>L10/K10*100</f>
        <v>68.33455258726164</v>
      </c>
      <c r="N10" s="6">
        <f>L10/J10*100</f>
        <v>24.50377777269295</v>
      </c>
      <c r="O10" s="6">
        <f aca="true" t="shared" si="1" ref="O10:O51">T10+AI10</f>
        <v>28712.6</v>
      </c>
      <c r="P10" s="6">
        <f aca="true" t="shared" si="2" ref="P10:P51">U10+AJ10</f>
        <v>8000</v>
      </c>
      <c r="Q10" s="6">
        <f aca="true" t="shared" si="3" ref="Q10:Q41">V10+AK10</f>
        <v>7591.241</v>
      </c>
      <c r="R10" s="6">
        <f>Q10/P10*100</f>
        <v>94.8905125</v>
      </c>
      <c r="S10" s="5">
        <f>Q10/O10*100</f>
        <v>26.438709834706714</v>
      </c>
      <c r="T10" s="31">
        <v>0</v>
      </c>
      <c r="U10" s="31">
        <v>0</v>
      </c>
      <c r="V10" s="6">
        <v>382.593</v>
      </c>
      <c r="W10" s="6" t="e">
        <f>V10/U10*100</f>
        <v>#DIV/0!</v>
      </c>
      <c r="X10" s="5" t="e">
        <f>V10/T10*100</f>
        <v>#DIV/0!</v>
      </c>
      <c r="Y10" s="31">
        <v>0</v>
      </c>
      <c r="Z10" s="31">
        <v>0</v>
      </c>
      <c r="AA10" s="6">
        <v>2070.433</v>
      </c>
      <c r="AB10" s="6" t="e">
        <f>AA10/Z10*100</f>
        <v>#DIV/0!</v>
      </c>
      <c r="AC10" s="5" t="e">
        <f>AA10/Y10*100</f>
        <v>#DIV/0!</v>
      </c>
      <c r="AD10" s="5">
        <v>23574.4</v>
      </c>
      <c r="AE10" s="5">
        <v>7786</v>
      </c>
      <c r="AF10" s="5">
        <v>207.171</v>
      </c>
      <c r="AG10" s="6">
        <f>AF10/AE10*100</f>
        <v>2.6608142820446954</v>
      </c>
      <c r="AH10" s="5">
        <f>AF10/AD10*100</f>
        <v>0.8787964911089996</v>
      </c>
      <c r="AI10" s="31">
        <v>28712.6</v>
      </c>
      <c r="AJ10" s="31">
        <v>8000</v>
      </c>
      <c r="AK10" s="6">
        <v>7208.648</v>
      </c>
      <c r="AL10" s="6">
        <f>AK10/AJ10*100</f>
        <v>90.10810000000001</v>
      </c>
      <c r="AM10" s="5">
        <f>AK10/AI10*100</f>
        <v>25.106218175992424</v>
      </c>
      <c r="AN10" s="31">
        <v>2408.8</v>
      </c>
      <c r="AO10" s="31">
        <v>1001</v>
      </c>
      <c r="AP10" s="6">
        <v>547.5</v>
      </c>
      <c r="AQ10" s="6">
        <f>AP10/AO10*100</f>
        <v>54.69530469530469</v>
      </c>
      <c r="AR10" s="5">
        <f>AP10/AN10*100</f>
        <v>22.72915974759216</v>
      </c>
      <c r="AS10" s="7">
        <v>0</v>
      </c>
      <c r="AT10" s="7">
        <v>0</v>
      </c>
      <c r="AU10" s="6">
        <v>0</v>
      </c>
      <c r="AV10" s="6" t="e">
        <f>AU10/AT10*100</f>
        <v>#DIV/0!</v>
      </c>
      <c r="AW10" s="5" t="e">
        <f>AU10/AS10*100</f>
        <v>#DIV/0!</v>
      </c>
      <c r="AX10" s="7">
        <v>0</v>
      </c>
      <c r="AY10" s="7">
        <v>0</v>
      </c>
      <c r="AZ10" s="5">
        <v>0</v>
      </c>
      <c r="BA10" s="5">
        <v>0</v>
      </c>
      <c r="BB10" s="5">
        <v>0</v>
      </c>
      <c r="BC10" s="5">
        <v>0</v>
      </c>
      <c r="BD10" s="5">
        <v>115201.2</v>
      </c>
      <c r="BE10" s="5">
        <v>57600.6</v>
      </c>
      <c r="BF10" s="5">
        <v>57600.6</v>
      </c>
      <c r="BG10" s="8">
        <v>0</v>
      </c>
      <c r="BH10" s="8">
        <v>0</v>
      </c>
      <c r="BI10" s="8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6">
        <f aca="true" t="shared" si="4" ref="BS10:BT41">BX10+CA10+CD10+CG10</f>
        <v>21508.199999999997</v>
      </c>
      <c r="BT10" s="6">
        <f t="shared" si="4"/>
        <v>7544</v>
      </c>
      <c r="BU10" s="6">
        <f aca="true" t="shared" si="5" ref="BU10:BU41">BZ10+CC10+CF10+CI10</f>
        <v>5838.418</v>
      </c>
      <c r="BV10" s="6">
        <f>BU10/BT10*100</f>
        <v>77.39154294803818</v>
      </c>
      <c r="BW10" s="5">
        <f>BU10/BS10*100</f>
        <v>27.145079551054945</v>
      </c>
      <c r="BX10" s="31">
        <v>20419.6</v>
      </c>
      <c r="BY10" s="31">
        <v>7000</v>
      </c>
      <c r="BZ10" s="6">
        <v>5488.418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31">
        <v>1088.6</v>
      </c>
      <c r="CH10" s="31">
        <v>544</v>
      </c>
      <c r="CI10" s="5">
        <v>350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31">
        <v>3700</v>
      </c>
      <c r="CQ10" s="31">
        <v>1850</v>
      </c>
      <c r="CR10" s="5">
        <v>182.84</v>
      </c>
      <c r="CS10" s="31">
        <v>18120</v>
      </c>
      <c r="CT10" s="31">
        <v>7710</v>
      </c>
      <c r="CU10" s="5">
        <v>5021.68</v>
      </c>
      <c r="CV10" s="5">
        <v>3520</v>
      </c>
      <c r="CW10" s="5">
        <v>1760</v>
      </c>
      <c r="CX10" s="5">
        <v>447.09</v>
      </c>
      <c r="CY10" s="31">
        <v>0</v>
      </c>
      <c r="CZ10" s="31">
        <v>0</v>
      </c>
      <c r="DA10" s="5">
        <v>0</v>
      </c>
      <c r="DB10" s="5">
        <v>700</v>
      </c>
      <c r="DC10" s="5">
        <v>360</v>
      </c>
      <c r="DD10" s="5">
        <v>1326.252</v>
      </c>
      <c r="DE10" s="5">
        <v>0</v>
      </c>
      <c r="DF10" s="5">
        <v>0</v>
      </c>
      <c r="DG10" s="5">
        <v>0</v>
      </c>
      <c r="DH10" s="5">
        <v>1792.9</v>
      </c>
      <c r="DI10" s="5">
        <v>1792.9</v>
      </c>
      <c r="DJ10" s="5">
        <v>1844.9028</v>
      </c>
      <c r="DK10" s="5">
        <v>0</v>
      </c>
      <c r="DL10" s="6">
        <f>T10+Y10+AD10+AI10+AN10+AS10+AX10+BA10+BD10+BG10+BJ10+BM10+BP10+BX10+CA10+CD10+CG10+CJ10+CM10+CP10+CS10+CY10+DB10+DE10+DH10</f>
        <v>215718.1</v>
      </c>
      <c r="DM10" s="6">
        <f>U10+Z10+AE10+AJ10+AO10+AT10+AY10+BB10+BE10+BH10+BK10+BN10+BQ10+BY10+CB10+CE10+CH10+CK10+CN10+CQ10+CT10+CZ10+DC10+DF10+DI10</f>
        <v>93644.5</v>
      </c>
      <c r="DN10" s="6">
        <f>V10+AA10+AF10+AK10+AP10+AU10+AZ10+BC10+BF10+BI10+BL10+BO10+BR10+BZ10+CC10+CF10+CI10+CL10+CO10+CR10+CU10+DA10+DD10+DG10+DJ10+DK10</f>
        <v>82231.03779999999</v>
      </c>
      <c r="DO10" s="5">
        <v>0</v>
      </c>
      <c r="DP10" s="5">
        <v>0</v>
      </c>
      <c r="DQ10" s="5">
        <v>0</v>
      </c>
      <c r="DR10" s="5">
        <v>51673.1</v>
      </c>
      <c r="DS10" s="5">
        <v>51673.1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6">
        <f aca="true" t="shared" si="6" ref="EH10:EH41">DO10+DR10+DU10+DX10+EA10+ED10</f>
        <v>51673.1</v>
      </c>
      <c r="EI10" s="6">
        <f>DP10+DS10+DV10+DY10+EB10+EE10</f>
        <v>51673.1</v>
      </c>
      <c r="EJ10" s="6">
        <f aca="true" t="shared" si="7" ref="EJ10:EJ51">DQ10+DT10+DW10+DZ10+EC10+EF10+EG10</f>
        <v>0</v>
      </c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9" customFormat="1" ht="20.25" customHeight="1">
      <c r="A11" s="15">
        <v>2</v>
      </c>
      <c r="B11" s="33" t="s">
        <v>56</v>
      </c>
      <c r="C11" s="5">
        <v>7627.2974</v>
      </c>
      <c r="D11" s="32">
        <v>8694.6828</v>
      </c>
      <c r="E11" s="19">
        <f aca="true" t="shared" si="8" ref="E11:E51">DL11+EH11-ED11</f>
        <v>35328.8</v>
      </c>
      <c r="F11" s="27">
        <f aca="true" t="shared" si="9" ref="F11:F51">DM11+EI11-EE11</f>
        <v>17664.5</v>
      </c>
      <c r="G11" s="6">
        <f t="shared" si="0"/>
        <v>15419.198</v>
      </c>
      <c r="H11" s="6">
        <f aca="true" t="shared" si="10" ref="H11:H51">G11/F11*100</f>
        <v>87.28918452263014</v>
      </c>
      <c r="I11" s="6">
        <f aca="true" t="shared" si="11" ref="I11:I51">G11/E11*100</f>
        <v>43.644839337877315</v>
      </c>
      <c r="J11" s="6">
        <f aca="true" t="shared" si="12" ref="J11:J51">T11+Y11+AD11+AI11+AN11+AS11+AX11+BP11+BX11+CA11+CD11+CG11+CJ11+CP11+CS11+CY11+DB11+DH11</f>
        <v>8538.8</v>
      </c>
      <c r="K11" s="6">
        <f aca="true" t="shared" si="13" ref="K11:K51">U11+Z11+AE11+AJ11+AO11+AT11+AY11+BQ11+BY11+CB11+CE11+CH11+CK11+CQ11+CT11+CZ11+DC11+DI11</f>
        <v>4269.5</v>
      </c>
      <c r="L11" s="6">
        <f aca="true" t="shared" si="14" ref="L11:L51">V11+AA11+AF11+AK11+AP11+AU11+AZ11+BR11+BZ11+CC11+CF11+CI11+CL11+CR11+CU11+DA11+DD11+DJ11</f>
        <v>2024.198</v>
      </c>
      <c r="M11" s="6">
        <f aca="true" t="shared" si="15" ref="M11:M51">L11/K11*100</f>
        <v>47.41065698559551</v>
      </c>
      <c r="N11" s="6">
        <f aca="true" t="shared" si="16" ref="N11:N51">L11/J11*100</f>
        <v>23.705883730735</v>
      </c>
      <c r="O11" s="6">
        <f t="shared" si="1"/>
        <v>4016.5</v>
      </c>
      <c r="P11" s="6">
        <f t="shared" si="2"/>
        <v>2008.3</v>
      </c>
      <c r="Q11" s="6">
        <f t="shared" si="3"/>
        <v>1227.455</v>
      </c>
      <c r="R11" s="6">
        <f aca="true" t="shared" si="17" ref="R11:R51">Q11/P11*100</f>
        <v>61.119105711298104</v>
      </c>
      <c r="S11" s="5">
        <f aca="true" t="shared" si="18" ref="S11:S51">Q11/O11*100</f>
        <v>30.560313705962898</v>
      </c>
      <c r="T11" s="31">
        <v>22.5</v>
      </c>
      <c r="U11" s="31">
        <v>11.3</v>
      </c>
      <c r="V11" s="6">
        <v>0.452</v>
      </c>
      <c r="W11" s="6">
        <f aca="true" t="shared" si="19" ref="W11:W51">V11/U11*100</f>
        <v>4</v>
      </c>
      <c r="X11" s="5">
        <f aca="true" t="shared" si="20" ref="X11:X51">V11/T11*100</f>
        <v>2.008888888888889</v>
      </c>
      <c r="Y11" s="31">
        <v>0</v>
      </c>
      <c r="Z11" s="31">
        <v>0</v>
      </c>
      <c r="AA11" s="6">
        <v>194.2</v>
      </c>
      <c r="AB11" s="6" t="e">
        <f aca="true" t="shared" si="21" ref="AB11:AB51">AA11/Z11*100</f>
        <v>#DIV/0!</v>
      </c>
      <c r="AC11" s="5" t="e">
        <f aca="true" t="shared" si="22" ref="AC11:AC51">AA11/Y11*100</f>
        <v>#DIV/0!</v>
      </c>
      <c r="AD11" s="5">
        <v>2795.4</v>
      </c>
      <c r="AE11" s="5">
        <v>1397.7</v>
      </c>
      <c r="AF11" s="5">
        <v>415.843</v>
      </c>
      <c r="AG11" s="6">
        <f aca="true" t="shared" si="23" ref="AG11:AG50">AF11/AE11*100</f>
        <v>29.751949631537528</v>
      </c>
      <c r="AH11" s="5">
        <f aca="true" t="shared" si="24" ref="AH11:AH50">AF11/AD11*100</f>
        <v>14.875974815768764</v>
      </c>
      <c r="AI11" s="31">
        <v>3994</v>
      </c>
      <c r="AJ11" s="31">
        <v>1997</v>
      </c>
      <c r="AK11" s="6">
        <v>1227.003</v>
      </c>
      <c r="AL11" s="6">
        <f aca="true" t="shared" si="25" ref="AL11:AL51">AK11/AJ11*100</f>
        <v>61.4423134702053</v>
      </c>
      <c r="AM11" s="5">
        <f aca="true" t="shared" si="26" ref="AM11:AM51">AK11/AI11*100</f>
        <v>30.72115673510265</v>
      </c>
      <c r="AN11" s="31">
        <v>40</v>
      </c>
      <c r="AO11" s="31">
        <v>20</v>
      </c>
      <c r="AP11" s="6">
        <v>10</v>
      </c>
      <c r="AQ11" s="6">
        <f aca="true" t="shared" si="27" ref="AQ11:AQ51">AP11/AO11*100</f>
        <v>50</v>
      </c>
      <c r="AR11" s="5">
        <f aca="true" t="shared" si="28" ref="AR11:AR51">AP11/AN11*100</f>
        <v>25</v>
      </c>
      <c r="AS11" s="7">
        <v>0</v>
      </c>
      <c r="AT11" s="7">
        <v>0</v>
      </c>
      <c r="AU11" s="6">
        <v>0</v>
      </c>
      <c r="AV11" s="6" t="e">
        <f aca="true" t="shared" si="29" ref="AV11:AV51">AU11/AT11*100</f>
        <v>#DIV/0!</v>
      </c>
      <c r="AW11" s="5" t="e">
        <f aca="true" t="shared" si="30" ref="AW11:AW51">AU11/AS11*100</f>
        <v>#DIV/0!</v>
      </c>
      <c r="AX11" s="7">
        <v>0</v>
      </c>
      <c r="AY11" s="7">
        <v>0</v>
      </c>
      <c r="AZ11" s="5">
        <v>0</v>
      </c>
      <c r="BA11" s="5">
        <v>0</v>
      </c>
      <c r="BB11" s="5">
        <v>0</v>
      </c>
      <c r="BC11" s="5">
        <v>0</v>
      </c>
      <c r="BD11" s="5">
        <v>26790</v>
      </c>
      <c r="BE11" s="5">
        <v>13395</v>
      </c>
      <c r="BF11" s="5">
        <v>13395</v>
      </c>
      <c r="BG11" s="8">
        <v>0</v>
      </c>
      <c r="BH11" s="8">
        <v>0</v>
      </c>
      <c r="BI11" s="8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6">
        <f t="shared" si="4"/>
        <v>372.9</v>
      </c>
      <c r="BT11" s="6">
        <f t="shared" si="4"/>
        <v>186.5</v>
      </c>
      <c r="BU11" s="6">
        <f t="shared" si="5"/>
        <v>20</v>
      </c>
      <c r="BV11" s="6">
        <f aca="true" t="shared" si="31" ref="BV11:BV51">BU11/BT11*100</f>
        <v>10.723860589812332</v>
      </c>
      <c r="BW11" s="5">
        <f aca="true" t="shared" si="32" ref="BW11:BW51">BU11/BS11*100</f>
        <v>5.363368195226602</v>
      </c>
      <c r="BX11" s="31">
        <v>292.9</v>
      </c>
      <c r="BY11" s="31">
        <v>146.5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31">
        <v>80</v>
      </c>
      <c r="CH11" s="31">
        <v>40</v>
      </c>
      <c r="CI11" s="5">
        <v>20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31">
        <v>1314</v>
      </c>
      <c r="CT11" s="31">
        <v>657</v>
      </c>
      <c r="CU11" s="5">
        <v>156.7</v>
      </c>
      <c r="CV11" s="5">
        <v>1314</v>
      </c>
      <c r="CW11" s="5">
        <v>657</v>
      </c>
      <c r="CX11" s="5">
        <v>88.1</v>
      </c>
      <c r="CY11" s="31">
        <v>0</v>
      </c>
      <c r="CZ11" s="31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6">
        <f aca="true" t="shared" si="33" ref="DL11:DL51">T11+Y11+AD11+AI11+AN11+AS11+AX11+BA11+BD11+BG11+BJ11+BM11+BP11+BX11+CA11+CD11+CG11+CJ11+CM11+CP11+CS11+CY11+DB11+DE11+DH11</f>
        <v>35328.8</v>
      </c>
      <c r="DM11" s="6">
        <f aca="true" t="shared" si="34" ref="DM11:DM51">U11+Z11+AE11+AJ11+AO11+AT11+AY11+BB11+BE11+BH11+BK11+BN11+BQ11+BY11+CB11+CE11+CH11+CK11+CN11+CQ11+CT11+CZ11+DC11+DF11+DI11</f>
        <v>17664.5</v>
      </c>
      <c r="DN11" s="6">
        <f aca="true" t="shared" si="35" ref="DN11:DN51">V11+AA11+AF11+AK11+AP11+AU11+AZ11+BC11+BF11+BI11+BL11+BO11+BR11+BZ11+CC11+CF11+CI11+CL11+CO11+CR11+CU11+DA11+DD11+DG11+DJ11+DK11</f>
        <v>15419.198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6">
        <f t="shared" si="6"/>
        <v>0</v>
      </c>
      <c r="EI11" s="6">
        <f aca="true" t="shared" si="36" ref="EI11:EI51">DP11+DS11+DV11+DY11+EB11+EE11</f>
        <v>0</v>
      </c>
      <c r="EJ11" s="6">
        <f t="shared" si="7"/>
        <v>0</v>
      </c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9" customFormat="1" ht="20.25" customHeight="1">
      <c r="A12" s="15">
        <v>3</v>
      </c>
      <c r="B12" s="33" t="s">
        <v>57</v>
      </c>
      <c r="C12" s="5">
        <v>74025.2405</v>
      </c>
      <c r="D12" s="32">
        <v>63471.3688</v>
      </c>
      <c r="E12" s="19">
        <f t="shared" si="8"/>
        <v>678353.3000000002</v>
      </c>
      <c r="F12" s="27">
        <f t="shared" si="9"/>
        <v>357761.70000000007</v>
      </c>
      <c r="G12" s="6">
        <f t="shared" si="0"/>
        <v>299481.395</v>
      </c>
      <c r="H12" s="6">
        <f t="shared" si="10"/>
        <v>83.7097417079581</v>
      </c>
      <c r="I12" s="6">
        <f t="shared" si="11"/>
        <v>44.148291900400565</v>
      </c>
      <c r="J12" s="6">
        <f t="shared" si="12"/>
        <v>216798.49999999997</v>
      </c>
      <c r="K12" s="6">
        <f t="shared" si="13"/>
        <v>126338.5</v>
      </c>
      <c r="L12" s="6">
        <f t="shared" si="14"/>
        <v>68294.63500000001</v>
      </c>
      <c r="M12" s="6">
        <f t="shared" si="15"/>
        <v>54.056867067441836</v>
      </c>
      <c r="N12" s="6">
        <f t="shared" si="16"/>
        <v>31.501433358625647</v>
      </c>
      <c r="O12" s="6">
        <f t="shared" si="1"/>
        <v>78708.40000000001</v>
      </c>
      <c r="P12" s="6">
        <f t="shared" si="2"/>
        <v>43909.7</v>
      </c>
      <c r="Q12" s="6">
        <f t="shared" si="3"/>
        <v>21605.871</v>
      </c>
      <c r="R12" s="6">
        <f t="shared" si="17"/>
        <v>49.20523483421659</v>
      </c>
      <c r="S12" s="5">
        <f t="shared" si="18"/>
        <v>27.450527516758054</v>
      </c>
      <c r="T12" s="31">
        <v>0</v>
      </c>
      <c r="U12" s="31">
        <v>0</v>
      </c>
      <c r="V12" s="6">
        <v>774.188</v>
      </c>
      <c r="W12" s="6" t="e">
        <f t="shared" si="19"/>
        <v>#DIV/0!</v>
      </c>
      <c r="X12" s="5" t="e">
        <f t="shared" si="20"/>
        <v>#DIV/0!</v>
      </c>
      <c r="Y12" s="31">
        <v>0</v>
      </c>
      <c r="Z12" s="31">
        <v>0</v>
      </c>
      <c r="AA12" s="6">
        <v>9392.023</v>
      </c>
      <c r="AB12" s="6" t="e">
        <f t="shared" si="21"/>
        <v>#DIV/0!</v>
      </c>
      <c r="AC12" s="5" t="e">
        <f t="shared" si="22"/>
        <v>#DIV/0!</v>
      </c>
      <c r="AD12" s="5">
        <v>62469.8</v>
      </c>
      <c r="AE12" s="5">
        <v>35234.7</v>
      </c>
      <c r="AF12" s="5">
        <v>2957.396</v>
      </c>
      <c r="AG12" s="6">
        <f t="shared" si="23"/>
        <v>8.393418987532177</v>
      </c>
      <c r="AH12" s="5">
        <f t="shared" si="24"/>
        <v>4.734121127328725</v>
      </c>
      <c r="AI12" s="31">
        <v>78708.40000000001</v>
      </c>
      <c r="AJ12" s="31">
        <v>43909.7</v>
      </c>
      <c r="AK12" s="6">
        <v>20831.683</v>
      </c>
      <c r="AL12" s="6">
        <f t="shared" si="25"/>
        <v>47.442098215200744</v>
      </c>
      <c r="AM12" s="5">
        <f t="shared" si="26"/>
        <v>26.466912044965973</v>
      </c>
      <c r="AN12" s="31">
        <v>2418.3</v>
      </c>
      <c r="AO12" s="31">
        <v>1209.1</v>
      </c>
      <c r="AP12" s="6">
        <v>1011.053</v>
      </c>
      <c r="AQ12" s="6">
        <f t="shared" si="27"/>
        <v>83.62029608799935</v>
      </c>
      <c r="AR12" s="5">
        <f t="shared" si="28"/>
        <v>41.808419137410574</v>
      </c>
      <c r="AS12" s="7">
        <v>2800</v>
      </c>
      <c r="AT12" s="7">
        <v>1400</v>
      </c>
      <c r="AU12" s="6">
        <v>1797</v>
      </c>
      <c r="AV12" s="6">
        <f t="shared" si="29"/>
        <v>128.35714285714286</v>
      </c>
      <c r="AW12" s="5">
        <f t="shared" si="30"/>
        <v>64.17857142857143</v>
      </c>
      <c r="AX12" s="7">
        <v>0</v>
      </c>
      <c r="AY12" s="7">
        <v>0</v>
      </c>
      <c r="AZ12" s="5">
        <v>0</v>
      </c>
      <c r="BA12" s="5">
        <v>0</v>
      </c>
      <c r="BB12" s="5">
        <v>0</v>
      </c>
      <c r="BC12" s="5">
        <v>0</v>
      </c>
      <c r="BD12" s="5">
        <v>449309.4</v>
      </c>
      <c r="BE12" s="5">
        <v>224654.7</v>
      </c>
      <c r="BF12" s="5">
        <v>224654.7</v>
      </c>
      <c r="BG12" s="8">
        <v>0</v>
      </c>
      <c r="BH12" s="8">
        <v>0</v>
      </c>
      <c r="BI12" s="8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6">
        <f t="shared" si="4"/>
        <v>35898.200000000004</v>
      </c>
      <c r="BT12" s="6">
        <f t="shared" si="4"/>
        <v>26365.600000000002</v>
      </c>
      <c r="BU12" s="6">
        <f t="shared" si="5"/>
        <v>8122.587</v>
      </c>
      <c r="BV12" s="6">
        <f t="shared" si="31"/>
        <v>30.80751812968413</v>
      </c>
      <c r="BW12" s="5">
        <f t="shared" si="32"/>
        <v>22.62672501685321</v>
      </c>
      <c r="BX12" s="31">
        <v>28633.8</v>
      </c>
      <c r="BY12" s="31">
        <v>20053.9</v>
      </c>
      <c r="BZ12" s="6">
        <v>4313.157</v>
      </c>
      <c r="CA12" s="5">
        <v>5041</v>
      </c>
      <c r="CB12" s="5">
        <v>4500</v>
      </c>
      <c r="CC12" s="6">
        <v>3283.4</v>
      </c>
      <c r="CD12" s="6">
        <v>0</v>
      </c>
      <c r="CE12" s="6">
        <v>0</v>
      </c>
      <c r="CF12" s="6">
        <v>0</v>
      </c>
      <c r="CG12" s="31">
        <v>2223.4</v>
      </c>
      <c r="CH12" s="31">
        <v>1811.7</v>
      </c>
      <c r="CI12" s="5">
        <v>526.03</v>
      </c>
      <c r="CJ12" s="5">
        <v>0</v>
      </c>
      <c r="CK12" s="5">
        <v>0</v>
      </c>
      <c r="CL12" s="5">
        <v>0</v>
      </c>
      <c r="CM12" s="5">
        <v>5474.3</v>
      </c>
      <c r="CN12" s="5">
        <v>2463.4</v>
      </c>
      <c r="CO12" s="5">
        <v>2463.43</v>
      </c>
      <c r="CP12" s="5">
        <v>0</v>
      </c>
      <c r="CQ12" s="5">
        <v>0</v>
      </c>
      <c r="CR12" s="5">
        <v>38</v>
      </c>
      <c r="CS12" s="31">
        <v>33465.799999999996</v>
      </c>
      <c r="CT12" s="31">
        <v>17181.4</v>
      </c>
      <c r="CU12" s="5">
        <v>14555.279</v>
      </c>
      <c r="CV12" s="5">
        <v>12197.6</v>
      </c>
      <c r="CW12" s="5">
        <v>6547.4</v>
      </c>
      <c r="CX12" s="5">
        <v>5530.295</v>
      </c>
      <c r="CY12" s="31">
        <v>0</v>
      </c>
      <c r="CZ12" s="31">
        <v>0</v>
      </c>
      <c r="DA12" s="5">
        <v>0</v>
      </c>
      <c r="DB12" s="5">
        <v>0</v>
      </c>
      <c r="DC12" s="5">
        <v>0</v>
      </c>
      <c r="DD12" s="5">
        <v>200</v>
      </c>
      <c r="DE12" s="5">
        <v>4271.1</v>
      </c>
      <c r="DF12" s="5">
        <v>1805.1</v>
      </c>
      <c r="DG12" s="5">
        <v>1568.63</v>
      </c>
      <c r="DH12" s="5">
        <v>1038</v>
      </c>
      <c r="DI12" s="5">
        <v>1038</v>
      </c>
      <c r="DJ12" s="5">
        <v>8615.426</v>
      </c>
      <c r="DK12" s="5">
        <v>0</v>
      </c>
      <c r="DL12" s="6">
        <f t="shared" si="33"/>
        <v>675853.3000000002</v>
      </c>
      <c r="DM12" s="6">
        <f t="shared" si="34"/>
        <v>355261.70000000007</v>
      </c>
      <c r="DN12" s="6">
        <f t="shared" si="35"/>
        <v>296981.395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2500</v>
      </c>
      <c r="DY12" s="5">
        <v>2500</v>
      </c>
      <c r="DZ12" s="5">
        <v>2500</v>
      </c>
      <c r="EA12" s="5">
        <v>0</v>
      </c>
      <c r="EB12" s="5">
        <v>0</v>
      </c>
      <c r="EC12" s="5">
        <v>0</v>
      </c>
      <c r="ED12" s="5">
        <v>80100</v>
      </c>
      <c r="EE12" s="5">
        <v>0</v>
      </c>
      <c r="EF12" s="5">
        <v>0</v>
      </c>
      <c r="EG12" s="5">
        <v>0</v>
      </c>
      <c r="EH12" s="6">
        <f t="shared" si="6"/>
        <v>82600</v>
      </c>
      <c r="EI12" s="6">
        <f t="shared" si="36"/>
        <v>2500</v>
      </c>
      <c r="EJ12" s="6">
        <f t="shared" si="7"/>
        <v>2500</v>
      </c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9" customFormat="1" ht="20.25" customHeight="1">
      <c r="A13" s="15">
        <v>4</v>
      </c>
      <c r="B13" s="33" t="s">
        <v>58</v>
      </c>
      <c r="C13" s="5">
        <v>583.5105</v>
      </c>
      <c r="D13" s="32">
        <v>13752.7183</v>
      </c>
      <c r="E13" s="19">
        <f t="shared" si="8"/>
        <v>57305.100000000006</v>
      </c>
      <c r="F13" s="27">
        <f t="shared" si="9"/>
        <v>25637.7</v>
      </c>
      <c r="G13" s="6">
        <f t="shared" si="0"/>
        <v>25993.232399999997</v>
      </c>
      <c r="H13" s="6">
        <f t="shared" si="10"/>
        <v>101.38675622228202</v>
      </c>
      <c r="I13" s="6">
        <f t="shared" si="11"/>
        <v>45.35937010841966</v>
      </c>
      <c r="J13" s="6">
        <f t="shared" si="12"/>
        <v>16165.8</v>
      </c>
      <c r="K13" s="6">
        <f t="shared" si="13"/>
        <v>5068</v>
      </c>
      <c r="L13" s="6">
        <f t="shared" si="14"/>
        <v>5423.5324</v>
      </c>
      <c r="M13" s="6">
        <f t="shared" si="15"/>
        <v>107.01524072612469</v>
      </c>
      <c r="N13" s="6">
        <f t="shared" si="16"/>
        <v>33.54942161847852</v>
      </c>
      <c r="O13" s="6">
        <f t="shared" si="1"/>
        <v>8928.699999999999</v>
      </c>
      <c r="P13" s="6">
        <f t="shared" si="2"/>
        <v>2000</v>
      </c>
      <c r="Q13" s="6">
        <f t="shared" si="3"/>
        <v>2083.489</v>
      </c>
      <c r="R13" s="6">
        <f t="shared" si="17"/>
        <v>104.17445000000001</v>
      </c>
      <c r="S13" s="5">
        <f t="shared" si="18"/>
        <v>23.334740779732773</v>
      </c>
      <c r="T13" s="31">
        <v>0</v>
      </c>
      <c r="U13" s="31">
        <v>0</v>
      </c>
      <c r="V13" s="6">
        <v>0.34</v>
      </c>
      <c r="W13" s="6" t="e">
        <f t="shared" si="19"/>
        <v>#DIV/0!</v>
      </c>
      <c r="X13" s="5" t="e">
        <f t="shared" si="20"/>
        <v>#DIV/0!</v>
      </c>
      <c r="Y13" s="31">
        <v>120</v>
      </c>
      <c r="Z13" s="31">
        <v>93.79999999999995</v>
      </c>
      <c r="AA13" s="6">
        <v>114.6334</v>
      </c>
      <c r="AB13" s="6">
        <f t="shared" si="21"/>
        <v>122.21044776119408</v>
      </c>
      <c r="AC13" s="5">
        <f t="shared" si="22"/>
        <v>95.52783333333333</v>
      </c>
      <c r="AD13" s="5">
        <v>3687.6</v>
      </c>
      <c r="AE13" s="5">
        <v>1506.2</v>
      </c>
      <c r="AF13" s="5">
        <v>1418.425</v>
      </c>
      <c r="AG13" s="6">
        <f t="shared" si="23"/>
        <v>94.17242066126676</v>
      </c>
      <c r="AH13" s="5">
        <f t="shared" si="24"/>
        <v>38.46471960082438</v>
      </c>
      <c r="AI13" s="31">
        <v>8928.699999999999</v>
      </c>
      <c r="AJ13" s="31">
        <v>2000</v>
      </c>
      <c r="AK13" s="6">
        <v>2083.149</v>
      </c>
      <c r="AL13" s="6">
        <f t="shared" si="25"/>
        <v>104.15744999999998</v>
      </c>
      <c r="AM13" s="5">
        <f t="shared" si="26"/>
        <v>23.330932834567182</v>
      </c>
      <c r="AN13" s="31">
        <v>898</v>
      </c>
      <c r="AO13" s="31">
        <v>824</v>
      </c>
      <c r="AP13" s="6">
        <v>840.1</v>
      </c>
      <c r="AQ13" s="6">
        <f t="shared" si="27"/>
        <v>101.95388349514562</v>
      </c>
      <c r="AR13" s="5">
        <f t="shared" si="28"/>
        <v>93.55233853006682</v>
      </c>
      <c r="AS13" s="7">
        <v>0</v>
      </c>
      <c r="AT13" s="7">
        <v>0</v>
      </c>
      <c r="AU13" s="6">
        <v>0</v>
      </c>
      <c r="AV13" s="6" t="e">
        <f t="shared" si="29"/>
        <v>#DIV/0!</v>
      </c>
      <c r="AW13" s="5" t="e">
        <f t="shared" si="30"/>
        <v>#DIV/0!</v>
      </c>
      <c r="AX13" s="7">
        <v>0</v>
      </c>
      <c r="AY13" s="7">
        <v>0</v>
      </c>
      <c r="AZ13" s="5">
        <v>0</v>
      </c>
      <c r="BA13" s="5">
        <v>0</v>
      </c>
      <c r="BB13" s="5">
        <v>0</v>
      </c>
      <c r="BC13" s="5">
        <v>0</v>
      </c>
      <c r="BD13" s="5">
        <v>41139.3</v>
      </c>
      <c r="BE13" s="5">
        <v>20569.7</v>
      </c>
      <c r="BF13" s="5">
        <v>20569.7</v>
      </c>
      <c r="BG13" s="8">
        <v>0</v>
      </c>
      <c r="BH13" s="8">
        <v>0</v>
      </c>
      <c r="BI13" s="8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6">
        <f>BX13+CA13+CD13+CG13</f>
        <v>1079.5</v>
      </c>
      <c r="BT13" s="6">
        <f>BY13+CB13+CE13+CH13</f>
        <v>468</v>
      </c>
      <c r="BU13" s="6">
        <f t="shared" si="5"/>
        <v>493.5</v>
      </c>
      <c r="BV13" s="6">
        <f t="shared" si="31"/>
        <v>105.44871794871796</v>
      </c>
      <c r="BW13" s="5">
        <f t="shared" si="32"/>
        <v>45.715609078276984</v>
      </c>
      <c r="BX13" s="31">
        <v>1079.5</v>
      </c>
      <c r="BY13" s="31">
        <v>468</v>
      </c>
      <c r="BZ13" s="6">
        <v>493.5</v>
      </c>
      <c r="CA13" s="5">
        <v>0</v>
      </c>
      <c r="CB13" s="5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31">
        <v>1400</v>
      </c>
      <c r="CT13" s="31">
        <v>150</v>
      </c>
      <c r="CU13" s="5">
        <v>234.8</v>
      </c>
      <c r="CV13" s="5">
        <v>1400</v>
      </c>
      <c r="CW13" s="5">
        <v>150</v>
      </c>
      <c r="CX13" s="5">
        <v>234.8</v>
      </c>
      <c r="CY13" s="31">
        <v>0</v>
      </c>
      <c r="CZ13" s="31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52</v>
      </c>
      <c r="DI13" s="5">
        <v>26</v>
      </c>
      <c r="DJ13" s="5">
        <v>238.585</v>
      </c>
      <c r="DK13" s="5">
        <v>0</v>
      </c>
      <c r="DL13" s="6">
        <f t="shared" si="33"/>
        <v>57305.100000000006</v>
      </c>
      <c r="DM13" s="6">
        <f t="shared" si="34"/>
        <v>25637.7</v>
      </c>
      <c r="DN13" s="6">
        <f t="shared" si="35"/>
        <v>25993.232399999997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6">
        <f t="shared" si="6"/>
        <v>0</v>
      </c>
      <c r="EI13" s="6">
        <f t="shared" si="36"/>
        <v>0</v>
      </c>
      <c r="EJ13" s="6">
        <f t="shared" si="7"/>
        <v>0</v>
      </c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9" customFormat="1" ht="20.25" customHeight="1">
      <c r="A14" s="15">
        <v>5</v>
      </c>
      <c r="B14" s="33" t="s">
        <v>59</v>
      </c>
      <c r="C14" s="5">
        <v>229048.291</v>
      </c>
      <c r="D14" s="32">
        <v>352.8489</v>
      </c>
      <c r="E14" s="19">
        <f t="shared" si="8"/>
        <v>176649.5</v>
      </c>
      <c r="F14" s="27">
        <f t="shared" si="9"/>
        <v>164528.4</v>
      </c>
      <c r="G14" s="6">
        <f t="shared" si="0"/>
        <v>9899.881</v>
      </c>
      <c r="H14" s="6">
        <f t="shared" si="10"/>
        <v>6.017125918686379</v>
      </c>
      <c r="I14" s="6">
        <f t="shared" si="11"/>
        <v>5.604250790406992</v>
      </c>
      <c r="J14" s="6">
        <f t="shared" si="12"/>
        <v>8570</v>
      </c>
      <c r="K14" s="6">
        <f t="shared" si="13"/>
        <v>2899.7</v>
      </c>
      <c r="L14" s="6">
        <f t="shared" si="14"/>
        <v>3449.131</v>
      </c>
      <c r="M14" s="6">
        <f t="shared" si="15"/>
        <v>118.94785667482843</v>
      </c>
      <c r="N14" s="6">
        <f t="shared" si="16"/>
        <v>40.24656942823804</v>
      </c>
      <c r="O14" s="6">
        <f t="shared" si="1"/>
        <v>3585.7999999999997</v>
      </c>
      <c r="P14" s="6">
        <f t="shared" si="2"/>
        <v>700</v>
      </c>
      <c r="Q14" s="6">
        <f t="shared" si="3"/>
        <v>2111.844</v>
      </c>
      <c r="R14" s="6">
        <f t="shared" si="17"/>
        <v>301.692</v>
      </c>
      <c r="S14" s="5">
        <f t="shared" si="18"/>
        <v>58.894639968765695</v>
      </c>
      <c r="T14" s="31">
        <v>0</v>
      </c>
      <c r="U14" s="31">
        <v>0</v>
      </c>
      <c r="V14" s="6">
        <v>82.554</v>
      </c>
      <c r="W14" s="6" t="e">
        <f t="shared" si="19"/>
        <v>#DIV/0!</v>
      </c>
      <c r="X14" s="5" t="e">
        <f t="shared" si="20"/>
        <v>#DIV/0!</v>
      </c>
      <c r="Y14" s="31">
        <v>0</v>
      </c>
      <c r="Z14" s="31">
        <v>0</v>
      </c>
      <c r="AA14" s="6">
        <v>705.012</v>
      </c>
      <c r="AB14" s="6" t="e">
        <f t="shared" si="21"/>
        <v>#DIV/0!</v>
      </c>
      <c r="AC14" s="5" t="e">
        <f t="shared" si="22"/>
        <v>#DIV/0!</v>
      </c>
      <c r="AD14" s="5">
        <v>3777.6</v>
      </c>
      <c r="AE14" s="5">
        <v>1628.6</v>
      </c>
      <c r="AF14" s="5">
        <v>194.657</v>
      </c>
      <c r="AG14" s="6">
        <f t="shared" si="23"/>
        <v>11.952413115559377</v>
      </c>
      <c r="AH14" s="5">
        <f t="shared" si="24"/>
        <v>5.152927784836934</v>
      </c>
      <c r="AI14" s="31">
        <v>3585.7999999999997</v>
      </c>
      <c r="AJ14" s="31">
        <v>700</v>
      </c>
      <c r="AK14" s="6">
        <v>2029.29</v>
      </c>
      <c r="AL14" s="6">
        <f t="shared" si="25"/>
        <v>289.8985714285714</v>
      </c>
      <c r="AM14" s="5">
        <f t="shared" si="26"/>
        <v>56.59239221373195</v>
      </c>
      <c r="AN14" s="31">
        <v>194</v>
      </c>
      <c r="AO14" s="31">
        <v>97</v>
      </c>
      <c r="AP14" s="6">
        <v>107.5</v>
      </c>
      <c r="AQ14" s="6">
        <f t="shared" si="27"/>
        <v>110.82474226804125</v>
      </c>
      <c r="AR14" s="5">
        <f t="shared" si="28"/>
        <v>55.412371134020624</v>
      </c>
      <c r="AS14" s="7">
        <v>0</v>
      </c>
      <c r="AT14" s="7">
        <v>0</v>
      </c>
      <c r="AU14" s="6">
        <v>0</v>
      </c>
      <c r="AV14" s="6" t="e">
        <f t="shared" si="29"/>
        <v>#DIV/0!</v>
      </c>
      <c r="AW14" s="5" t="e">
        <f t="shared" si="30"/>
        <v>#DIV/0!</v>
      </c>
      <c r="AX14" s="7">
        <v>0</v>
      </c>
      <c r="AY14" s="7">
        <v>0</v>
      </c>
      <c r="AZ14" s="5">
        <v>0</v>
      </c>
      <c r="BA14" s="5">
        <v>0</v>
      </c>
      <c r="BB14" s="5">
        <v>0</v>
      </c>
      <c r="BC14" s="5">
        <v>0</v>
      </c>
      <c r="BD14" s="5">
        <v>12901.599999999999</v>
      </c>
      <c r="BE14" s="5">
        <v>6450.8</v>
      </c>
      <c r="BF14" s="5">
        <v>6450.8</v>
      </c>
      <c r="BG14" s="8">
        <v>0</v>
      </c>
      <c r="BH14" s="8">
        <v>0</v>
      </c>
      <c r="BI14" s="8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6">
        <f t="shared" si="4"/>
        <v>362.6</v>
      </c>
      <c r="BT14" s="6">
        <f t="shared" si="4"/>
        <v>149.1</v>
      </c>
      <c r="BU14" s="6">
        <f t="shared" si="5"/>
        <v>85.658</v>
      </c>
      <c r="BV14" s="6">
        <f t="shared" si="31"/>
        <v>57.45003353454058</v>
      </c>
      <c r="BW14" s="5">
        <f t="shared" si="32"/>
        <v>23.623276337562054</v>
      </c>
      <c r="BX14" s="31">
        <v>362.6</v>
      </c>
      <c r="BY14" s="31">
        <v>149.1</v>
      </c>
      <c r="BZ14" s="6">
        <v>85.658</v>
      </c>
      <c r="CA14" s="5">
        <v>0</v>
      </c>
      <c r="CB14" s="5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31">
        <v>650</v>
      </c>
      <c r="CT14" s="31">
        <v>325</v>
      </c>
      <c r="CU14" s="5">
        <v>70</v>
      </c>
      <c r="CV14" s="5">
        <v>650</v>
      </c>
      <c r="CW14" s="5">
        <v>300</v>
      </c>
      <c r="CX14" s="5">
        <v>70</v>
      </c>
      <c r="CY14" s="31">
        <v>0</v>
      </c>
      <c r="CZ14" s="31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174.46</v>
      </c>
      <c r="DK14" s="5">
        <v>0</v>
      </c>
      <c r="DL14" s="6">
        <f t="shared" si="33"/>
        <v>21471.6</v>
      </c>
      <c r="DM14" s="6">
        <f t="shared" si="34"/>
        <v>9350.5</v>
      </c>
      <c r="DN14" s="6">
        <f t="shared" si="35"/>
        <v>9899.930999999999</v>
      </c>
      <c r="DO14" s="5">
        <v>0</v>
      </c>
      <c r="DP14" s="5">
        <v>0</v>
      </c>
      <c r="DQ14" s="5">
        <v>0</v>
      </c>
      <c r="DR14" s="5">
        <v>155177.9</v>
      </c>
      <c r="DS14" s="5">
        <v>155177.9</v>
      </c>
      <c r="DT14" s="5">
        <v>-0.05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6">
        <f t="shared" si="6"/>
        <v>155177.9</v>
      </c>
      <c r="EI14" s="6">
        <f t="shared" si="36"/>
        <v>155177.9</v>
      </c>
      <c r="EJ14" s="6">
        <f t="shared" si="7"/>
        <v>-0.05</v>
      </c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9" customFormat="1" ht="20.25" customHeight="1">
      <c r="A15" s="15">
        <v>6</v>
      </c>
      <c r="B15" s="33" t="s">
        <v>60</v>
      </c>
      <c r="C15" s="5">
        <v>114.5176</v>
      </c>
      <c r="D15" s="32">
        <v>342.8839</v>
      </c>
      <c r="E15" s="19">
        <f t="shared" si="8"/>
        <v>24705.1</v>
      </c>
      <c r="F15" s="27">
        <f t="shared" si="9"/>
        <v>10610</v>
      </c>
      <c r="G15" s="6">
        <f t="shared" si="0"/>
        <v>9832.382599999999</v>
      </c>
      <c r="H15" s="6">
        <f t="shared" si="10"/>
        <v>92.67090103675777</v>
      </c>
      <c r="I15" s="6">
        <f t="shared" si="11"/>
        <v>39.79899939688566</v>
      </c>
      <c r="J15" s="6">
        <f t="shared" si="12"/>
        <v>10278.3</v>
      </c>
      <c r="K15" s="6">
        <f t="shared" si="13"/>
        <v>3396.6000000000004</v>
      </c>
      <c r="L15" s="6">
        <f t="shared" si="14"/>
        <v>2618.9826</v>
      </c>
      <c r="M15" s="6">
        <f t="shared" si="15"/>
        <v>77.10600600600598</v>
      </c>
      <c r="N15" s="6">
        <f t="shared" si="16"/>
        <v>25.480698169930825</v>
      </c>
      <c r="O15" s="6">
        <f t="shared" si="1"/>
        <v>3124.1000000000004</v>
      </c>
      <c r="P15" s="6">
        <f t="shared" si="2"/>
        <v>900</v>
      </c>
      <c r="Q15" s="6">
        <f t="shared" si="3"/>
        <v>1169.518</v>
      </c>
      <c r="R15" s="6">
        <f t="shared" si="17"/>
        <v>129.94644444444447</v>
      </c>
      <c r="S15" s="5">
        <f t="shared" si="18"/>
        <v>37.435357382926284</v>
      </c>
      <c r="T15" s="31">
        <v>0</v>
      </c>
      <c r="U15" s="31">
        <v>0</v>
      </c>
      <c r="V15" s="6">
        <v>0.227</v>
      </c>
      <c r="W15" s="6" t="e">
        <f t="shared" si="19"/>
        <v>#DIV/0!</v>
      </c>
      <c r="X15" s="5" t="e">
        <f t="shared" si="20"/>
        <v>#DIV/0!</v>
      </c>
      <c r="Y15" s="31">
        <v>600</v>
      </c>
      <c r="Z15" s="31">
        <v>560</v>
      </c>
      <c r="AA15" s="6">
        <v>318.6196</v>
      </c>
      <c r="AB15" s="6">
        <f t="shared" si="21"/>
        <v>56.89635714285715</v>
      </c>
      <c r="AC15" s="5">
        <f t="shared" si="22"/>
        <v>53.10326666666666</v>
      </c>
      <c r="AD15" s="5">
        <v>2680.9</v>
      </c>
      <c r="AE15" s="5">
        <v>0</v>
      </c>
      <c r="AF15" s="5">
        <v>356.485</v>
      </c>
      <c r="AG15" s="6" t="e">
        <f t="shared" si="23"/>
        <v>#DIV/0!</v>
      </c>
      <c r="AH15" s="5">
        <f t="shared" si="24"/>
        <v>13.297213622291022</v>
      </c>
      <c r="AI15" s="31">
        <v>3124.1000000000004</v>
      </c>
      <c r="AJ15" s="31">
        <v>900</v>
      </c>
      <c r="AK15" s="6">
        <v>1169.291</v>
      </c>
      <c r="AL15" s="6">
        <f t="shared" si="25"/>
        <v>129.9212222222222</v>
      </c>
      <c r="AM15" s="5">
        <f t="shared" si="26"/>
        <v>37.4280912902916</v>
      </c>
      <c r="AN15" s="31">
        <v>678.5</v>
      </c>
      <c r="AO15" s="31">
        <v>339.2</v>
      </c>
      <c r="AP15" s="6">
        <v>15</v>
      </c>
      <c r="AQ15" s="6">
        <f t="shared" si="27"/>
        <v>4.422169811320755</v>
      </c>
      <c r="AR15" s="5">
        <f t="shared" si="28"/>
        <v>2.210759027266028</v>
      </c>
      <c r="AS15" s="7">
        <v>0</v>
      </c>
      <c r="AT15" s="7">
        <v>0</v>
      </c>
      <c r="AU15" s="6">
        <v>0</v>
      </c>
      <c r="AV15" s="6" t="e">
        <f t="shared" si="29"/>
        <v>#DIV/0!</v>
      </c>
      <c r="AW15" s="5" t="e">
        <f t="shared" si="30"/>
        <v>#DIV/0!</v>
      </c>
      <c r="AX15" s="7">
        <v>0</v>
      </c>
      <c r="AY15" s="7">
        <v>0</v>
      </c>
      <c r="AZ15" s="5">
        <v>0</v>
      </c>
      <c r="BA15" s="5">
        <v>0</v>
      </c>
      <c r="BB15" s="5">
        <v>0</v>
      </c>
      <c r="BC15" s="5">
        <v>0</v>
      </c>
      <c r="BD15" s="5">
        <v>14426.8</v>
      </c>
      <c r="BE15" s="5">
        <v>7213.4</v>
      </c>
      <c r="BF15" s="5">
        <v>7213.4</v>
      </c>
      <c r="BG15" s="8">
        <v>0</v>
      </c>
      <c r="BH15" s="8">
        <v>0</v>
      </c>
      <c r="BI15" s="8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6">
        <f>BX15+CA15+CD15+CG15</f>
        <v>2158.8</v>
      </c>
      <c r="BT15" s="6">
        <f>BY15+CB15+CE15+CH15</f>
        <v>1079.4</v>
      </c>
      <c r="BU15" s="6">
        <f t="shared" si="5"/>
        <v>674.46</v>
      </c>
      <c r="BV15" s="6">
        <f t="shared" si="31"/>
        <v>62.484713729849915</v>
      </c>
      <c r="BW15" s="5">
        <f t="shared" si="32"/>
        <v>31.242356864924957</v>
      </c>
      <c r="BX15" s="31">
        <v>2158.8</v>
      </c>
      <c r="BY15" s="31">
        <v>1079.4</v>
      </c>
      <c r="BZ15" s="6">
        <v>674.46</v>
      </c>
      <c r="CA15" s="5">
        <v>0</v>
      </c>
      <c r="CB15" s="5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31">
        <v>1036</v>
      </c>
      <c r="CT15" s="31">
        <v>518</v>
      </c>
      <c r="CU15" s="5">
        <v>84.9</v>
      </c>
      <c r="CV15" s="5">
        <v>700</v>
      </c>
      <c r="CW15" s="5">
        <v>350</v>
      </c>
      <c r="CX15" s="5">
        <v>84.9</v>
      </c>
      <c r="CY15" s="31">
        <v>0</v>
      </c>
      <c r="CZ15" s="31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6">
        <f t="shared" si="33"/>
        <v>24705.1</v>
      </c>
      <c r="DM15" s="6">
        <f t="shared" si="34"/>
        <v>10610</v>
      </c>
      <c r="DN15" s="6">
        <f t="shared" si="35"/>
        <v>9832.382599999999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40</v>
      </c>
      <c r="EE15" s="5">
        <v>40</v>
      </c>
      <c r="EF15" s="5">
        <v>40</v>
      </c>
      <c r="EG15" s="5">
        <v>0</v>
      </c>
      <c r="EH15" s="6">
        <f t="shared" si="6"/>
        <v>40</v>
      </c>
      <c r="EI15" s="6">
        <f t="shared" si="36"/>
        <v>40</v>
      </c>
      <c r="EJ15" s="6">
        <f t="shared" si="7"/>
        <v>40</v>
      </c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9" customFormat="1" ht="20.25" customHeight="1">
      <c r="A16" s="15">
        <v>7</v>
      </c>
      <c r="B16" s="33" t="s">
        <v>61</v>
      </c>
      <c r="C16" s="5">
        <v>18820.5373</v>
      </c>
      <c r="D16" s="32">
        <v>3617.7562</v>
      </c>
      <c r="E16" s="19">
        <f t="shared" si="8"/>
        <v>32710.1</v>
      </c>
      <c r="F16" s="27">
        <f t="shared" si="9"/>
        <v>21795.1</v>
      </c>
      <c r="G16" s="6">
        <f t="shared" si="0"/>
        <v>8881.4327</v>
      </c>
      <c r="H16" s="6">
        <f t="shared" si="10"/>
        <v>40.74967630338929</v>
      </c>
      <c r="I16" s="6">
        <f t="shared" si="11"/>
        <v>27.15195826365557</v>
      </c>
      <c r="J16" s="6">
        <f t="shared" si="12"/>
        <v>7943.4</v>
      </c>
      <c r="K16" s="6">
        <f t="shared" si="13"/>
        <v>3214.5</v>
      </c>
      <c r="L16" s="6">
        <f t="shared" si="14"/>
        <v>2695.3327</v>
      </c>
      <c r="M16" s="6">
        <f t="shared" si="15"/>
        <v>83.84920516410017</v>
      </c>
      <c r="N16" s="6">
        <f t="shared" si="16"/>
        <v>33.93172570939396</v>
      </c>
      <c r="O16" s="6">
        <f t="shared" si="1"/>
        <v>1959.8999999999999</v>
      </c>
      <c r="P16" s="6">
        <f t="shared" si="2"/>
        <v>380</v>
      </c>
      <c r="Q16" s="6">
        <f t="shared" si="3"/>
        <v>442.496</v>
      </c>
      <c r="R16" s="6">
        <f t="shared" si="17"/>
        <v>116.44631578947369</v>
      </c>
      <c r="S16" s="5">
        <f t="shared" si="18"/>
        <v>22.577478442777693</v>
      </c>
      <c r="T16" s="31">
        <v>0</v>
      </c>
      <c r="U16" s="31">
        <v>0</v>
      </c>
      <c r="V16" s="6">
        <v>0.176</v>
      </c>
      <c r="W16" s="6" t="e">
        <f t="shared" si="19"/>
        <v>#DIV/0!</v>
      </c>
      <c r="X16" s="5" t="e">
        <f t="shared" si="20"/>
        <v>#DIV/0!</v>
      </c>
      <c r="Y16" s="31">
        <v>0</v>
      </c>
      <c r="Z16" s="31">
        <v>0</v>
      </c>
      <c r="AA16" s="6">
        <v>703.05</v>
      </c>
      <c r="AB16" s="6" t="e">
        <f t="shared" si="21"/>
        <v>#DIV/0!</v>
      </c>
      <c r="AC16" s="5" t="e">
        <f t="shared" si="22"/>
        <v>#DIV/0!</v>
      </c>
      <c r="AD16" s="5">
        <v>2575.7</v>
      </c>
      <c r="AE16" s="5">
        <v>1020</v>
      </c>
      <c r="AF16" s="5">
        <v>288.68</v>
      </c>
      <c r="AG16" s="6">
        <f t="shared" si="23"/>
        <v>28.301960784313728</v>
      </c>
      <c r="AH16" s="5">
        <f t="shared" si="24"/>
        <v>11.20782699848585</v>
      </c>
      <c r="AI16" s="31">
        <v>1959.8999999999999</v>
      </c>
      <c r="AJ16" s="31">
        <v>380</v>
      </c>
      <c r="AK16" s="6">
        <v>442.32</v>
      </c>
      <c r="AL16" s="6">
        <f t="shared" si="25"/>
        <v>116.39999999999999</v>
      </c>
      <c r="AM16" s="5">
        <f t="shared" si="26"/>
        <v>22.568498392775144</v>
      </c>
      <c r="AN16" s="31">
        <v>128</v>
      </c>
      <c r="AO16" s="31">
        <v>61.5</v>
      </c>
      <c r="AP16" s="6">
        <v>61</v>
      </c>
      <c r="AQ16" s="6">
        <f t="shared" si="27"/>
        <v>99.1869918699187</v>
      </c>
      <c r="AR16" s="5">
        <f t="shared" si="28"/>
        <v>47.65625</v>
      </c>
      <c r="AS16" s="7">
        <v>0</v>
      </c>
      <c r="AT16" s="7">
        <v>0</v>
      </c>
      <c r="AU16" s="6">
        <v>0</v>
      </c>
      <c r="AV16" s="6" t="e">
        <f t="shared" si="29"/>
        <v>#DIV/0!</v>
      </c>
      <c r="AW16" s="5" t="e">
        <f t="shared" si="30"/>
        <v>#DIV/0!</v>
      </c>
      <c r="AX16" s="7">
        <v>0</v>
      </c>
      <c r="AY16" s="7">
        <v>0</v>
      </c>
      <c r="AZ16" s="5">
        <v>0</v>
      </c>
      <c r="BA16" s="5">
        <v>0</v>
      </c>
      <c r="BB16" s="5">
        <v>0</v>
      </c>
      <c r="BC16" s="5">
        <v>0</v>
      </c>
      <c r="BD16" s="5">
        <v>12372.2</v>
      </c>
      <c r="BE16" s="5">
        <v>6186.1</v>
      </c>
      <c r="BF16" s="5">
        <v>6186.1</v>
      </c>
      <c r="BG16" s="8">
        <v>0</v>
      </c>
      <c r="BH16" s="8">
        <v>0</v>
      </c>
      <c r="BI16" s="8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6">
        <f t="shared" si="4"/>
        <v>2503.8</v>
      </c>
      <c r="BT16" s="6">
        <f t="shared" si="4"/>
        <v>1252</v>
      </c>
      <c r="BU16" s="6">
        <f t="shared" si="5"/>
        <v>1115.0567</v>
      </c>
      <c r="BV16" s="6">
        <f t="shared" si="31"/>
        <v>89.06203674121407</v>
      </c>
      <c r="BW16" s="5">
        <f t="shared" si="32"/>
        <v>44.534575445323114</v>
      </c>
      <c r="BX16" s="31">
        <v>0</v>
      </c>
      <c r="BY16" s="31">
        <v>0</v>
      </c>
      <c r="BZ16" s="6">
        <v>388.2567</v>
      </c>
      <c r="CA16" s="6">
        <v>2281.8</v>
      </c>
      <c r="CB16" s="6">
        <v>1141</v>
      </c>
      <c r="CC16" s="6">
        <v>622.8</v>
      </c>
      <c r="CD16" s="6">
        <v>0</v>
      </c>
      <c r="CE16" s="6">
        <v>0</v>
      </c>
      <c r="CF16" s="6">
        <v>0</v>
      </c>
      <c r="CG16" s="31">
        <v>222</v>
      </c>
      <c r="CH16" s="31">
        <v>111</v>
      </c>
      <c r="CI16" s="5">
        <v>104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31">
        <v>500</v>
      </c>
      <c r="CT16" s="31">
        <v>275</v>
      </c>
      <c r="CU16" s="5">
        <v>85.05</v>
      </c>
      <c r="CV16" s="5">
        <v>480</v>
      </c>
      <c r="CW16" s="5">
        <v>240</v>
      </c>
      <c r="CX16" s="5">
        <v>85.05</v>
      </c>
      <c r="CY16" s="31">
        <v>0</v>
      </c>
      <c r="CZ16" s="31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276</v>
      </c>
      <c r="DI16" s="5">
        <v>226</v>
      </c>
      <c r="DJ16" s="5">
        <v>0</v>
      </c>
      <c r="DK16" s="5">
        <v>0</v>
      </c>
      <c r="DL16" s="6">
        <f t="shared" si="33"/>
        <v>20315.6</v>
      </c>
      <c r="DM16" s="6">
        <f t="shared" si="34"/>
        <v>9400.6</v>
      </c>
      <c r="DN16" s="6">
        <f t="shared" si="35"/>
        <v>8881.4327</v>
      </c>
      <c r="DO16" s="5">
        <v>0</v>
      </c>
      <c r="DP16" s="5">
        <v>0</v>
      </c>
      <c r="DQ16" s="5">
        <v>0</v>
      </c>
      <c r="DR16" s="5">
        <v>12394.5</v>
      </c>
      <c r="DS16" s="5">
        <v>12394.5</v>
      </c>
      <c r="DT16" s="5">
        <v>0</v>
      </c>
      <c r="DU16" s="5">
        <v>0</v>
      </c>
      <c r="DV16" s="5">
        <v>0</v>
      </c>
      <c r="DW16" s="5">
        <v>0</v>
      </c>
      <c r="DX16" s="5">
        <v>0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6">
        <f t="shared" si="6"/>
        <v>12394.5</v>
      </c>
      <c r="EI16" s="6">
        <f t="shared" si="36"/>
        <v>12394.5</v>
      </c>
      <c r="EJ16" s="6">
        <f t="shared" si="7"/>
        <v>0</v>
      </c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9" customFormat="1" ht="20.25" customHeight="1">
      <c r="A17" s="15">
        <v>8</v>
      </c>
      <c r="B17" s="33" t="s">
        <v>62</v>
      </c>
      <c r="C17" s="5">
        <v>621836.4679</v>
      </c>
      <c r="D17" s="32">
        <v>487506.5765</v>
      </c>
      <c r="E17" s="19">
        <f t="shared" si="8"/>
        <v>5434298.35</v>
      </c>
      <c r="F17" s="27">
        <f t="shared" si="9"/>
        <v>3046219.9999999995</v>
      </c>
      <c r="G17" s="6">
        <f t="shared" si="0"/>
        <v>2204190.9527999996</v>
      </c>
      <c r="H17" s="6">
        <f t="shared" si="10"/>
        <v>72.3582325898983</v>
      </c>
      <c r="I17" s="6">
        <f t="shared" si="11"/>
        <v>40.5607276383712</v>
      </c>
      <c r="J17" s="6">
        <f t="shared" si="12"/>
        <v>1870267.8499999999</v>
      </c>
      <c r="K17" s="6">
        <f t="shared" si="13"/>
        <v>905210</v>
      </c>
      <c r="L17" s="6">
        <f t="shared" si="14"/>
        <v>649752.0618</v>
      </c>
      <c r="M17" s="6">
        <f t="shared" si="15"/>
        <v>71.77915199787894</v>
      </c>
      <c r="N17" s="6">
        <f t="shared" si="16"/>
        <v>34.741123406468226</v>
      </c>
      <c r="O17" s="6">
        <f t="shared" si="1"/>
        <v>848505.7599999999</v>
      </c>
      <c r="P17" s="6">
        <f t="shared" si="2"/>
        <v>410676.8</v>
      </c>
      <c r="Q17" s="6">
        <f t="shared" si="3"/>
        <v>265706.3333</v>
      </c>
      <c r="R17" s="6">
        <f t="shared" si="17"/>
        <v>64.69962104019511</v>
      </c>
      <c r="S17" s="5">
        <f t="shared" si="18"/>
        <v>31.314617510669585</v>
      </c>
      <c r="T17" s="31">
        <v>-0.04000000000814907</v>
      </c>
      <c r="U17" s="31">
        <v>0</v>
      </c>
      <c r="V17" s="6">
        <v>21729.7993</v>
      </c>
      <c r="W17" s="6" t="e">
        <f t="shared" si="19"/>
        <v>#DIV/0!</v>
      </c>
      <c r="X17" s="5">
        <f t="shared" si="20"/>
        <v>-54324498.23893265</v>
      </c>
      <c r="Y17" s="31">
        <v>0</v>
      </c>
      <c r="Z17" s="31">
        <v>0</v>
      </c>
      <c r="AA17" s="6">
        <v>8606.3416</v>
      </c>
      <c r="AB17" s="6" t="e">
        <f t="shared" si="21"/>
        <v>#DIV/0!</v>
      </c>
      <c r="AC17" s="5" t="e">
        <f t="shared" si="22"/>
        <v>#DIV/0!</v>
      </c>
      <c r="AD17" s="5">
        <v>144049.5</v>
      </c>
      <c r="AE17" s="5">
        <v>69720.3</v>
      </c>
      <c r="AF17" s="5">
        <v>20564.901</v>
      </c>
      <c r="AG17" s="6">
        <f t="shared" si="23"/>
        <v>29.49628874230317</v>
      </c>
      <c r="AH17" s="5">
        <f t="shared" si="24"/>
        <v>14.276273780887822</v>
      </c>
      <c r="AI17" s="31">
        <v>848505.7999999999</v>
      </c>
      <c r="AJ17" s="31">
        <v>410676.8</v>
      </c>
      <c r="AK17" s="6">
        <v>243976.534</v>
      </c>
      <c r="AL17" s="6">
        <f t="shared" si="25"/>
        <v>59.40840437054151</v>
      </c>
      <c r="AM17" s="5">
        <f t="shared" si="26"/>
        <v>28.753667211231793</v>
      </c>
      <c r="AN17" s="31">
        <v>95421.8</v>
      </c>
      <c r="AO17" s="31">
        <v>46184.2</v>
      </c>
      <c r="AP17" s="6">
        <v>41858.2569</v>
      </c>
      <c r="AQ17" s="6">
        <f t="shared" si="27"/>
        <v>90.63328346057743</v>
      </c>
      <c r="AR17" s="5">
        <f t="shared" si="28"/>
        <v>43.866555546007305</v>
      </c>
      <c r="AS17" s="7">
        <v>37800</v>
      </c>
      <c r="AT17" s="7">
        <v>18295.2</v>
      </c>
      <c r="AU17" s="6">
        <v>19391.989</v>
      </c>
      <c r="AV17" s="6">
        <f t="shared" si="29"/>
        <v>105.99495496086406</v>
      </c>
      <c r="AW17" s="5">
        <f t="shared" si="30"/>
        <v>51.30155820105821</v>
      </c>
      <c r="AX17" s="7">
        <v>0</v>
      </c>
      <c r="AY17" s="7">
        <v>0</v>
      </c>
      <c r="AZ17" s="5">
        <v>0</v>
      </c>
      <c r="BA17" s="5">
        <v>0</v>
      </c>
      <c r="BB17" s="5">
        <v>0</v>
      </c>
      <c r="BC17" s="5">
        <v>0</v>
      </c>
      <c r="BD17" s="5">
        <v>2834763.6</v>
      </c>
      <c r="BE17" s="5">
        <v>1417381.8</v>
      </c>
      <c r="BF17" s="5">
        <v>1417381.8</v>
      </c>
      <c r="BG17" s="8">
        <v>0</v>
      </c>
      <c r="BH17" s="8">
        <v>0</v>
      </c>
      <c r="BI17" s="8">
        <v>0</v>
      </c>
      <c r="BJ17" s="5">
        <v>30</v>
      </c>
      <c r="BK17" s="5">
        <v>30</v>
      </c>
      <c r="BL17" s="5">
        <v>508.934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6">
        <f t="shared" si="4"/>
        <v>157945.05</v>
      </c>
      <c r="BT17" s="6">
        <f t="shared" si="4"/>
        <v>76445.4</v>
      </c>
      <c r="BU17" s="6">
        <f t="shared" si="5"/>
        <v>53443.005999999994</v>
      </c>
      <c r="BV17" s="6">
        <f t="shared" si="31"/>
        <v>69.9100351361887</v>
      </c>
      <c r="BW17" s="5">
        <f t="shared" si="32"/>
        <v>33.836455146900775</v>
      </c>
      <c r="BX17" s="31">
        <v>116430.35</v>
      </c>
      <c r="BY17" s="31">
        <v>56352.3</v>
      </c>
      <c r="BZ17" s="6">
        <v>36114.299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31">
        <v>41514.7</v>
      </c>
      <c r="CH17" s="31">
        <v>20093.1</v>
      </c>
      <c r="CI17" s="5">
        <v>17328.707</v>
      </c>
      <c r="CJ17" s="5">
        <v>0</v>
      </c>
      <c r="CK17" s="5">
        <v>0</v>
      </c>
      <c r="CL17" s="5">
        <v>0</v>
      </c>
      <c r="CM17" s="5">
        <v>39716.9</v>
      </c>
      <c r="CN17" s="5">
        <v>34078.200000000004</v>
      </c>
      <c r="CO17" s="5">
        <v>32451.521</v>
      </c>
      <c r="CP17" s="32">
        <v>4750</v>
      </c>
      <c r="CQ17" s="32">
        <v>2299</v>
      </c>
      <c r="CR17" s="5">
        <v>0</v>
      </c>
      <c r="CS17" s="31">
        <v>533220.75</v>
      </c>
      <c r="CT17" s="31">
        <v>258078.8</v>
      </c>
      <c r="CU17" s="5">
        <v>186449.636</v>
      </c>
      <c r="CV17" s="5">
        <v>227851.75</v>
      </c>
      <c r="CW17" s="5">
        <v>110180.2</v>
      </c>
      <c r="CX17" s="5">
        <v>72482.653</v>
      </c>
      <c r="CY17" s="31">
        <v>33999.99</v>
      </c>
      <c r="CZ17" s="31">
        <v>16456</v>
      </c>
      <c r="DA17" s="5">
        <v>47258.393</v>
      </c>
      <c r="DB17" s="5">
        <v>8075</v>
      </c>
      <c r="DC17" s="5">
        <v>3908.3</v>
      </c>
      <c r="DD17" s="5">
        <v>4733.095</v>
      </c>
      <c r="DE17" s="5">
        <v>0</v>
      </c>
      <c r="DF17" s="5">
        <v>0</v>
      </c>
      <c r="DG17" s="5">
        <v>18.4</v>
      </c>
      <c r="DH17" s="5">
        <v>6500</v>
      </c>
      <c r="DI17" s="5">
        <v>3146</v>
      </c>
      <c r="DJ17" s="5">
        <v>1740.11</v>
      </c>
      <c r="DK17" s="5">
        <v>0</v>
      </c>
      <c r="DL17" s="6">
        <f t="shared" si="33"/>
        <v>4744778.350000001</v>
      </c>
      <c r="DM17" s="6">
        <f t="shared" si="34"/>
        <v>2356699.9999999995</v>
      </c>
      <c r="DN17" s="6">
        <f t="shared" si="35"/>
        <v>2100112.7167999996</v>
      </c>
      <c r="DO17" s="5">
        <v>0</v>
      </c>
      <c r="DP17" s="5">
        <v>0</v>
      </c>
      <c r="DQ17" s="5">
        <v>6123.936</v>
      </c>
      <c r="DR17" s="5">
        <v>689520</v>
      </c>
      <c r="DS17" s="5">
        <v>689520</v>
      </c>
      <c r="DT17" s="5">
        <v>97954.3</v>
      </c>
      <c r="DU17" s="5">
        <v>0</v>
      </c>
      <c r="DV17" s="5">
        <v>0</v>
      </c>
      <c r="DW17" s="5">
        <v>0</v>
      </c>
      <c r="DX17" s="5">
        <v>0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695818.9</v>
      </c>
      <c r="EE17" s="5">
        <v>0</v>
      </c>
      <c r="EF17" s="5">
        <v>0</v>
      </c>
      <c r="EG17" s="5">
        <v>0</v>
      </c>
      <c r="EH17" s="6">
        <f t="shared" si="6"/>
        <v>1385338.9</v>
      </c>
      <c r="EI17" s="6">
        <f t="shared" si="36"/>
        <v>689520</v>
      </c>
      <c r="EJ17" s="6">
        <f t="shared" si="7"/>
        <v>104078.236</v>
      </c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9" customFormat="1" ht="20.25" customHeight="1">
      <c r="A18" s="15">
        <v>9</v>
      </c>
      <c r="B18" s="33" t="s">
        <v>63</v>
      </c>
      <c r="C18" s="5">
        <v>39270.5012</v>
      </c>
      <c r="D18" s="32">
        <v>6718.1874</v>
      </c>
      <c r="E18" s="19">
        <f t="shared" si="8"/>
        <v>89560.4</v>
      </c>
      <c r="F18" s="27">
        <f t="shared" si="9"/>
        <v>62307.1</v>
      </c>
      <c r="G18" s="6">
        <f t="shared" si="0"/>
        <v>19959.056</v>
      </c>
      <c r="H18" s="6">
        <f t="shared" si="10"/>
        <v>32.03335735413781</v>
      </c>
      <c r="I18" s="6">
        <f t="shared" si="11"/>
        <v>22.285581573999224</v>
      </c>
      <c r="J18" s="6">
        <f t="shared" si="12"/>
        <v>13095.4</v>
      </c>
      <c r="K18" s="6">
        <f t="shared" si="13"/>
        <v>4609.5</v>
      </c>
      <c r="L18" s="6">
        <f t="shared" si="14"/>
        <v>1657.6519999999982</v>
      </c>
      <c r="M18" s="6">
        <f t="shared" si="15"/>
        <v>35.96164442998152</v>
      </c>
      <c r="N18" s="6">
        <f t="shared" si="16"/>
        <v>12.658276952212214</v>
      </c>
      <c r="O18" s="6">
        <f t="shared" si="1"/>
        <v>8024.5</v>
      </c>
      <c r="P18" s="6">
        <f t="shared" si="2"/>
        <v>2500</v>
      </c>
      <c r="Q18" s="6">
        <f t="shared" si="3"/>
        <v>1265.498</v>
      </c>
      <c r="R18" s="6">
        <f t="shared" si="17"/>
        <v>50.61992000000001</v>
      </c>
      <c r="S18" s="5">
        <f t="shared" si="18"/>
        <v>15.770428064053835</v>
      </c>
      <c r="T18" s="31">
        <v>0</v>
      </c>
      <c r="U18" s="31">
        <v>0</v>
      </c>
      <c r="V18" s="6">
        <v>0.31</v>
      </c>
      <c r="W18" s="6" t="e">
        <f t="shared" si="19"/>
        <v>#DIV/0!</v>
      </c>
      <c r="X18" s="5" t="e">
        <f t="shared" si="20"/>
        <v>#DIV/0!</v>
      </c>
      <c r="Y18" s="31">
        <v>0</v>
      </c>
      <c r="Z18" s="31">
        <v>0</v>
      </c>
      <c r="AA18" s="6">
        <v>219.143</v>
      </c>
      <c r="AB18" s="6" t="e">
        <f t="shared" si="21"/>
        <v>#DIV/0!</v>
      </c>
      <c r="AC18" s="5" t="e">
        <f t="shared" si="22"/>
        <v>#DIV/0!</v>
      </c>
      <c r="AD18" s="5">
        <v>2162.5</v>
      </c>
      <c r="AE18" s="5">
        <v>700.3</v>
      </c>
      <c r="AF18" s="5">
        <v>7.410999999998239</v>
      </c>
      <c r="AG18" s="6">
        <f t="shared" si="23"/>
        <v>1.0582607453945796</v>
      </c>
      <c r="AH18" s="5">
        <f t="shared" si="24"/>
        <v>0.3427052023120573</v>
      </c>
      <c r="AI18" s="31">
        <v>8024.5</v>
      </c>
      <c r="AJ18" s="31">
        <v>2500</v>
      </c>
      <c r="AK18" s="6">
        <v>1265.188</v>
      </c>
      <c r="AL18" s="6">
        <f t="shared" si="25"/>
        <v>50.60752000000001</v>
      </c>
      <c r="AM18" s="5">
        <f t="shared" si="26"/>
        <v>15.766564895009036</v>
      </c>
      <c r="AN18" s="31">
        <v>24</v>
      </c>
      <c r="AO18" s="31">
        <v>12</v>
      </c>
      <c r="AP18" s="6">
        <v>12</v>
      </c>
      <c r="AQ18" s="6">
        <f t="shared" si="27"/>
        <v>100</v>
      </c>
      <c r="AR18" s="5">
        <f t="shared" si="28"/>
        <v>50</v>
      </c>
      <c r="AS18" s="7">
        <v>0</v>
      </c>
      <c r="AT18" s="7">
        <v>0</v>
      </c>
      <c r="AU18" s="6">
        <v>0</v>
      </c>
      <c r="AV18" s="6" t="e">
        <f t="shared" si="29"/>
        <v>#DIV/0!</v>
      </c>
      <c r="AW18" s="5" t="e">
        <f t="shared" si="30"/>
        <v>#DIV/0!</v>
      </c>
      <c r="AX18" s="7">
        <v>0</v>
      </c>
      <c r="AY18" s="7">
        <v>0</v>
      </c>
      <c r="AZ18" s="5">
        <v>0</v>
      </c>
      <c r="BA18" s="5">
        <v>0</v>
      </c>
      <c r="BB18" s="5">
        <v>0</v>
      </c>
      <c r="BC18" s="5">
        <v>0</v>
      </c>
      <c r="BD18" s="5">
        <v>37534.8</v>
      </c>
      <c r="BE18" s="5">
        <v>18767.4</v>
      </c>
      <c r="BF18" s="5">
        <v>18767.4</v>
      </c>
      <c r="BG18" s="8">
        <v>0</v>
      </c>
      <c r="BH18" s="8">
        <v>0</v>
      </c>
      <c r="BI18" s="8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6">
        <f t="shared" si="4"/>
        <v>548.4</v>
      </c>
      <c r="BT18" s="6">
        <f t="shared" si="4"/>
        <v>247.2</v>
      </c>
      <c r="BU18" s="6">
        <f t="shared" si="5"/>
        <v>65</v>
      </c>
      <c r="BV18" s="6">
        <f t="shared" si="31"/>
        <v>26.294498381877023</v>
      </c>
      <c r="BW18" s="5">
        <f t="shared" si="32"/>
        <v>11.852662290299053</v>
      </c>
      <c r="BX18" s="31">
        <v>548.4</v>
      </c>
      <c r="BY18" s="31">
        <v>247.2</v>
      </c>
      <c r="BZ18" s="6">
        <v>65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31">
        <v>2336</v>
      </c>
      <c r="CT18" s="31">
        <v>1150</v>
      </c>
      <c r="CU18" s="5">
        <v>84.1</v>
      </c>
      <c r="CV18" s="5">
        <v>1836</v>
      </c>
      <c r="CW18" s="5">
        <v>900</v>
      </c>
      <c r="CX18" s="5">
        <v>84.1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4.5</v>
      </c>
      <c r="DK18" s="5">
        <v>-465.996</v>
      </c>
      <c r="DL18" s="6">
        <f t="shared" si="33"/>
        <v>50630.200000000004</v>
      </c>
      <c r="DM18" s="6">
        <f t="shared" si="34"/>
        <v>23376.9</v>
      </c>
      <c r="DN18" s="6">
        <f t="shared" si="35"/>
        <v>19959.056</v>
      </c>
      <c r="DO18" s="5">
        <v>0</v>
      </c>
      <c r="DP18" s="5">
        <v>0</v>
      </c>
      <c r="DQ18" s="5">
        <v>0</v>
      </c>
      <c r="DR18" s="5">
        <v>38930.2</v>
      </c>
      <c r="DS18" s="5">
        <v>38930.2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0</v>
      </c>
      <c r="EH18" s="6">
        <f t="shared" si="6"/>
        <v>38930.2</v>
      </c>
      <c r="EI18" s="6">
        <f t="shared" si="36"/>
        <v>38930.2</v>
      </c>
      <c r="EJ18" s="6">
        <f t="shared" si="7"/>
        <v>0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9" customFormat="1" ht="20.25" customHeight="1">
      <c r="A19" s="15">
        <v>10</v>
      </c>
      <c r="B19" s="33" t="s">
        <v>64</v>
      </c>
      <c r="C19" s="5">
        <v>133079.0011</v>
      </c>
      <c r="D19" s="32">
        <v>52301.1377</v>
      </c>
      <c r="E19" s="19">
        <f t="shared" si="8"/>
        <v>728824.7</v>
      </c>
      <c r="F19" s="27">
        <f t="shared" si="9"/>
        <v>418695.6</v>
      </c>
      <c r="G19" s="6">
        <f t="shared" si="0"/>
        <v>206891.82880000002</v>
      </c>
      <c r="H19" s="6">
        <f t="shared" si="10"/>
        <v>49.41342321247227</v>
      </c>
      <c r="I19" s="6">
        <f t="shared" si="11"/>
        <v>28.38704956075172</v>
      </c>
      <c r="J19" s="6">
        <f t="shared" si="12"/>
        <v>269716.6</v>
      </c>
      <c r="K19" s="6">
        <f t="shared" si="13"/>
        <v>134219.5</v>
      </c>
      <c r="L19" s="6">
        <f t="shared" si="14"/>
        <v>32259.7288</v>
      </c>
      <c r="M19" s="6">
        <f t="shared" si="15"/>
        <v>24.03505362484587</v>
      </c>
      <c r="N19" s="6">
        <f t="shared" si="16"/>
        <v>11.960601905852291</v>
      </c>
      <c r="O19" s="6">
        <f t="shared" si="1"/>
        <v>107093.59999999999</v>
      </c>
      <c r="P19" s="6">
        <f t="shared" si="2"/>
        <v>54190</v>
      </c>
      <c r="Q19" s="6">
        <f t="shared" si="3"/>
        <v>14799.512999999999</v>
      </c>
      <c r="R19" s="6">
        <f t="shared" si="17"/>
        <v>27.310413360398595</v>
      </c>
      <c r="S19" s="5">
        <f t="shared" si="18"/>
        <v>13.819231961573802</v>
      </c>
      <c r="T19" s="31">
        <v>6284.8</v>
      </c>
      <c r="U19" s="31">
        <v>3179</v>
      </c>
      <c r="V19" s="6">
        <v>605.113</v>
      </c>
      <c r="W19" s="6">
        <f t="shared" si="19"/>
        <v>19.03469644542309</v>
      </c>
      <c r="X19" s="5">
        <f t="shared" si="20"/>
        <v>9.628198192464358</v>
      </c>
      <c r="Y19" s="31">
        <v>81685.3</v>
      </c>
      <c r="Z19" s="31">
        <v>46955</v>
      </c>
      <c r="AA19" s="6">
        <v>1035.3985</v>
      </c>
      <c r="AB19" s="6">
        <f t="shared" si="21"/>
        <v>2.2050867852198914</v>
      </c>
      <c r="AC19" s="5">
        <f t="shared" si="22"/>
        <v>1.2675456905954927</v>
      </c>
      <c r="AD19" s="5">
        <v>44341.6</v>
      </c>
      <c r="AE19" s="5">
        <v>14780.5</v>
      </c>
      <c r="AF19" s="5">
        <v>7003.339</v>
      </c>
      <c r="AG19" s="6">
        <f t="shared" si="23"/>
        <v>47.382287473360165</v>
      </c>
      <c r="AH19" s="5">
        <f t="shared" si="24"/>
        <v>15.7940602053151</v>
      </c>
      <c r="AI19" s="31">
        <v>100808.79999999999</v>
      </c>
      <c r="AJ19" s="31">
        <v>51011</v>
      </c>
      <c r="AK19" s="6">
        <v>14194.4</v>
      </c>
      <c r="AL19" s="6">
        <f t="shared" si="25"/>
        <v>27.826155143008368</v>
      </c>
      <c r="AM19" s="5">
        <f t="shared" si="26"/>
        <v>14.080516780281089</v>
      </c>
      <c r="AN19" s="31">
        <v>1722</v>
      </c>
      <c r="AO19" s="31">
        <v>860</v>
      </c>
      <c r="AP19" s="6">
        <v>1672.8</v>
      </c>
      <c r="AQ19" s="6">
        <f t="shared" si="27"/>
        <v>194.51162790697674</v>
      </c>
      <c r="AR19" s="5">
        <f t="shared" si="28"/>
        <v>97.14285714285714</v>
      </c>
      <c r="AS19" s="7">
        <v>0</v>
      </c>
      <c r="AT19" s="7">
        <v>0</v>
      </c>
      <c r="AU19" s="6">
        <v>0</v>
      </c>
      <c r="AV19" s="6" t="e">
        <f t="shared" si="29"/>
        <v>#DIV/0!</v>
      </c>
      <c r="AW19" s="5" t="e">
        <f t="shared" si="30"/>
        <v>#DIV/0!</v>
      </c>
      <c r="AX19" s="7">
        <v>0</v>
      </c>
      <c r="AY19" s="7">
        <v>0</v>
      </c>
      <c r="AZ19" s="5">
        <v>0</v>
      </c>
      <c r="BA19" s="5">
        <v>0</v>
      </c>
      <c r="BB19" s="5">
        <v>0</v>
      </c>
      <c r="BC19" s="5">
        <v>0</v>
      </c>
      <c r="BD19" s="5">
        <v>349264.1</v>
      </c>
      <c r="BE19" s="5">
        <v>174632.1</v>
      </c>
      <c r="BF19" s="5">
        <v>174632.1</v>
      </c>
      <c r="BG19" s="8">
        <v>0</v>
      </c>
      <c r="BH19" s="8">
        <v>0</v>
      </c>
      <c r="BI19" s="8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6">
        <f t="shared" si="4"/>
        <v>21999.6</v>
      </c>
      <c r="BT19" s="6">
        <f t="shared" si="4"/>
        <v>10998</v>
      </c>
      <c r="BU19" s="6">
        <f t="shared" si="5"/>
        <v>3877.75</v>
      </c>
      <c r="BV19" s="6">
        <f t="shared" si="31"/>
        <v>35.25868339698127</v>
      </c>
      <c r="BW19" s="5">
        <f t="shared" si="32"/>
        <v>17.626456844669907</v>
      </c>
      <c r="BX19" s="31">
        <v>19234.1</v>
      </c>
      <c r="BY19" s="31">
        <v>9616</v>
      </c>
      <c r="BZ19" s="6">
        <v>3655.8</v>
      </c>
      <c r="CA19" s="6"/>
      <c r="CB19" s="6">
        <v>0</v>
      </c>
      <c r="CC19" s="6">
        <v>221.95</v>
      </c>
      <c r="CD19" s="6">
        <v>0</v>
      </c>
      <c r="CE19" s="6">
        <v>0</v>
      </c>
      <c r="CF19" s="6">
        <v>0</v>
      </c>
      <c r="CG19" s="31">
        <v>2765.5</v>
      </c>
      <c r="CH19" s="31">
        <v>1382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31">
        <v>12874.5</v>
      </c>
      <c r="CT19" s="31">
        <v>6436</v>
      </c>
      <c r="CU19" s="5">
        <v>1830.1</v>
      </c>
      <c r="CV19" s="5">
        <v>9930</v>
      </c>
      <c r="CW19" s="5">
        <v>4964</v>
      </c>
      <c r="CX19" s="5">
        <v>859.8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2040.8283</v>
      </c>
      <c r="DK19" s="5">
        <v>0</v>
      </c>
      <c r="DL19" s="6">
        <f t="shared" si="33"/>
        <v>618980.7</v>
      </c>
      <c r="DM19" s="6">
        <f t="shared" si="34"/>
        <v>308851.6</v>
      </c>
      <c r="DN19" s="6">
        <f t="shared" si="35"/>
        <v>206891.82880000002</v>
      </c>
      <c r="DO19" s="5">
        <v>0</v>
      </c>
      <c r="DP19" s="5">
        <v>0</v>
      </c>
      <c r="DQ19" s="5">
        <v>0</v>
      </c>
      <c r="DR19" s="5">
        <v>109844</v>
      </c>
      <c r="DS19" s="5">
        <v>109844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6">
        <f t="shared" si="6"/>
        <v>109844</v>
      </c>
      <c r="EI19" s="6">
        <f t="shared" si="36"/>
        <v>109844</v>
      </c>
      <c r="EJ19" s="6">
        <f t="shared" si="7"/>
        <v>0</v>
      </c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9" customFormat="1" ht="20.25" customHeight="1">
      <c r="A20" s="15">
        <v>11</v>
      </c>
      <c r="B20" s="33" t="s">
        <v>65</v>
      </c>
      <c r="C20" s="5">
        <v>7881.2161</v>
      </c>
      <c r="D20" s="32">
        <v>1661.6768</v>
      </c>
      <c r="E20" s="19">
        <f t="shared" si="8"/>
        <v>43428.90000000001</v>
      </c>
      <c r="F20" s="27">
        <f t="shared" si="9"/>
        <v>18163.8</v>
      </c>
      <c r="G20" s="6">
        <f t="shared" si="0"/>
        <v>17237.22</v>
      </c>
      <c r="H20" s="6">
        <f t="shared" si="10"/>
        <v>94.8987546658739</v>
      </c>
      <c r="I20" s="6">
        <f t="shared" si="11"/>
        <v>39.69066681403397</v>
      </c>
      <c r="J20" s="6">
        <f t="shared" si="12"/>
        <v>14637.599999999999</v>
      </c>
      <c r="K20" s="6">
        <f t="shared" si="13"/>
        <v>3768.1</v>
      </c>
      <c r="L20" s="6">
        <f t="shared" si="14"/>
        <v>2841.5200000000004</v>
      </c>
      <c r="M20" s="6">
        <f t="shared" si="15"/>
        <v>75.40988827260423</v>
      </c>
      <c r="N20" s="6">
        <f t="shared" si="16"/>
        <v>19.41247198994371</v>
      </c>
      <c r="O20" s="6">
        <f t="shared" si="1"/>
        <v>5206.2</v>
      </c>
      <c r="P20" s="6">
        <f t="shared" si="2"/>
        <v>1056.1</v>
      </c>
      <c r="Q20" s="6">
        <f t="shared" si="3"/>
        <v>1450.8480000000002</v>
      </c>
      <c r="R20" s="6">
        <f t="shared" si="17"/>
        <v>137.37789982009284</v>
      </c>
      <c r="S20" s="5">
        <f t="shared" si="18"/>
        <v>27.867696208366954</v>
      </c>
      <c r="T20" s="31">
        <v>0</v>
      </c>
      <c r="U20" s="31">
        <v>0</v>
      </c>
      <c r="V20" s="6">
        <v>0.131</v>
      </c>
      <c r="W20" s="6" t="e">
        <f t="shared" si="19"/>
        <v>#DIV/0!</v>
      </c>
      <c r="X20" s="5" t="e">
        <f t="shared" si="20"/>
        <v>#DIV/0!</v>
      </c>
      <c r="Y20" s="31">
        <v>0</v>
      </c>
      <c r="Z20" s="31">
        <v>0</v>
      </c>
      <c r="AA20" s="6">
        <v>142.2</v>
      </c>
      <c r="AB20" s="6" t="e">
        <f t="shared" si="21"/>
        <v>#DIV/0!</v>
      </c>
      <c r="AC20" s="5" t="e">
        <f t="shared" si="22"/>
        <v>#DIV/0!</v>
      </c>
      <c r="AD20" s="5">
        <v>5622.6</v>
      </c>
      <c r="AE20" s="5">
        <v>1500</v>
      </c>
      <c r="AF20" s="5">
        <v>252.572</v>
      </c>
      <c r="AG20" s="6">
        <f t="shared" si="23"/>
        <v>16.83813333333333</v>
      </c>
      <c r="AH20" s="5">
        <f t="shared" si="24"/>
        <v>4.492085512040693</v>
      </c>
      <c r="AI20" s="31">
        <v>5206.2</v>
      </c>
      <c r="AJ20" s="31">
        <v>1056.1</v>
      </c>
      <c r="AK20" s="6">
        <v>1450.717</v>
      </c>
      <c r="AL20" s="6">
        <f t="shared" si="25"/>
        <v>137.36549569169588</v>
      </c>
      <c r="AM20" s="5">
        <f t="shared" si="26"/>
        <v>27.865179977718878</v>
      </c>
      <c r="AN20" s="31">
        <v>99</v>
      </c>
      <c r="AO20" s="31">
        <v>40</v>
      </c>
      <c r="AP20" s="6">
        <v>77</v>
      </c>
      <c r="AQ20" s="6">
        <f t="shared" si="27"/>
        <v>192.5</v>
      </c>
      <c r="AR20" s="5">
        <f t="shared" si="28"/>
        <v>77.77777777777779</v>
      </c>
      <c r="AS20" s="7">
        <v>0</v>
      </c>
      <c r="AT20" s="7">
        <v>0</v>
      </c>
      <c r="AU20" s="6">
        <v>0</v>
      </c>
      <c r="AV20" s="6" t="e">
        <f t="shared" si="29"/>
        <v>#DIV/0!</v>
      </c>
      <c r="AW20" s="5" t="e">
        <f t="shared" si="30"/>
        <v>#DIV/0!</v>
      </c>
      <c r="AX20" s="7">
        <v>0</v>
      </c>
      <c r="AY20" s="7">
        <v>0</v>
      </c>
      <c r="AZ20" s="5">
        <v>0</v>
      </c>
      <c r="BA20" s="5">
        <v>0</v>
      </c>
      <c r="BB20" s="5">
        <v>0</v>
      </c>
      <c r="BC20" s="5">
        <v>0</v>
      </c>
      <c r="BD20" s="5">
        <v>28791.300000000003</v>
      </c>
      <c r="BE20" s="5">
        <v>14395.7</v>
      </c>
      <c r="BF20" s="5">
        <v>14395.7</v>
      </c>
      <c r="BG20" s="8">
        <v>0</v>
      </c>
      <c r="BH20" s="8">
        <v>0</v>
      </c>
      <c r="BI20" s="8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6">
        <f t="shared" si="4"/>
        <v>1909.8</v>
      </c>
      <c r="BT20" s="6">
        <f t="shared" si="4"/>
        <v>672</v>
      </c>
      <c r="BU20" s="6">
        <f t="shared" si="5"/>
        <v>244.2</v>
      </c>
      <c r="BV20" s="6">
        <f t="shared" si="31"/>
        <v>36.339285714285715</v>
      </c>
      <c r="BW20" s="5">
        <f t="shared" si="32"/>
        <v>12.786679233427584</v>
      </c>
      <c r="BX20" s="31">
        <v>1829.8</v>
      </c>
      <c r="BY20" s="31">
        <v>652</v>
      </c>
      <c r="BZ20" s="6">
        <v>204.2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31">
        <v>80</v>
      </c>
      <c r="CH20" s="31">
        <v>20</v>
      </c>
      <c r="CI20" s="5">
        <v>40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31">
        <v>1800</v>
      </c>
      <c r="CT20" s="31">
        <v>500</v>
      </c>
      <c r="CU20" s="5">
        <v>674.7</v>
      </c>
      <c r="CV20" s="5">
        <v>600</v>
      </c>
      <c r="CW20" s="5">
        <v>300</v>
      </c>
      <c r="CX20" s="5">
        <v>139.7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6">
        <f t="shared" si="33"/>
        <v>43428.90000000001</v>
      </c>
      <c r="DM20" s="6">
        <f t="shared" si="34"/>
        <v>18163.8</v>
      </c>
      <c r="DN20" s="6">
        <f t="shared" si="35"/>
        <v>17237.22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6">
        <f t="shared" si="6"/>
        <v>0</v>
      </c>
      <c r="EI20" s="6">
        <f t="shared" si="36"/>
        <v>0</v>
      </c>
      <c r="EJ20" s="6">
        <f t="shared" si="7"/>
        <v>0</v>
      </c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9" customFormat="1" ht="20.25" customHeight="1">
      <c r="A21" s="15">
        <v>12</v>
      </c>
      <c r="B21" s="33" t="s">
        <v>66</v>
      </c>
      <c r="C21" s="5">
        <v>9096.487</v>
      </c>
      <c r="D21" s="32">
        <v>2787.8843</v>
      </c>
      <c r="E21" s="19">
        <f t="shared" si="8"/>
        <v>41535.6</v>
      </c>
      <c r="F21" s="27">
        <f t="shared" si="9"/>
        <v>23939.6</v>
      </c>
      <c r="G21" s="6">
        <f t="shared" si="0"/>
        <v>13311.231000000002</v>
      </c>
      <c r="H21" s="6">
        <f t="shared" si="10"/>
        <v>55.603397717589274</v>
      </c>
      <c r="I21" s="6">
        <f t="shared" si="11"/>
        <v>32.04776384595384</v>
      </c>
      <c r="J21" s="6">
        <f t="shared" si="12"/>
        <v>9393.400000000001</v>
      </c>
      <c r="K21" s="6">
        <f t="shared" si="13"/>
        <v>3620</v>
      </c>
      <c r="L21" s="6">
        <f t="shared" si="14"/>
        <v>1488.5310000000002</v>
      </c>
      <c r="M21" s="6">
        <f t="shared" si="15"/>
        <v>41.1196408839779</v>
      </c>
      <c r="N21" s="6">
        <f t="shared" si="16"/>
        <v>15.846562480039175</v>
      </c>
      <c r="O21" s="6">
        <f t="shared" si="1"/>
        <v>4399.200000000001</v>
      </c>
      <c r="P21" s="6">
        <f t="shared" si="2"/>
        <v>1600</v>
      </c>
      <c r="Q21" s="6">
        <f t="shared" si="3"/>
        <v>983.5500000000001</v>
      </c>
      <c r="R21" s="6">
        <f t="shared" si="17"/>
        <v>61.47187500000001</v>
      </c>
      <c r="S21" s="5">
        <f t="shared" si="18"/>
        <v>22.357474086197488</v>
      </c>
      <c r="T21" s="31">
        <v>0</v>
      </c>
      <c r="U21" s="31">
        <v>0</v>
      </c>
      <c r="V21" s="6">
        <v>1.652</v>
      </c>
      <c r="W21" s="6" t="e">
        <f t="shared" si="19"/>
        <v>#DIV/0!</v>
      </c>
      <c r="X21" s="5" t="e">
        <f t="shared" si="20"/>
        <v>#DIV/0!</v>
      </c>
      <c r="Y21" s="31">
        <v>0</v>
      </c>
      <c r="Z21" s="31">
        <v>0</v>
      </c>
      <c r="AA21" s="6">
        <v>193.05</v>
      </c>
      <c r="AB21" s="6" t="e">
        <f t="shared" si="21"/>
        <v>#DIV/0!</v>
      </c>
      <c r="AC21" s="5" t="e">
        <f t="shared" si="22"/>
        <v>#DIV/0!</v>
      </c>
      <c r="AD21" s="5">
        <v>2395.8</v>
      </c>
      <c r="AE21" s="5">
        <v>1250</v>
      </c>
      <c r="AF21" s="5">
        <v>25.231</v>
      </c>
      <c r="AG21" s="6">
        <f t="shared" si="23"/>
        <v>2.0184800000000003</v>
      </c>
      <c r="AH21" s="5">
        <f t="shared" si="24"/>
        <v>1.0531346523082061</v>
      </c>
      <c r="AI21" s="31">
        <v>4399.200000000001</v>
      </c>
      <c r="AJ21" s="31">
        <v>1600</v>
      </c>
      <c r="AK21" s="6">
        <v>981.898</v>
      </c>
      <c r="AL21" s="6">
        <f t="shared" si="25"/>
        <v>61.368625</v>
      </c>
      <c r="AM21" s="5">
        <f t="shared" si="26"/>
        <v>22.319921803964355</v>
      </c>
      <c r="AN21" s="31">
        <v>546.4</v>
      </c>
      <c r="AO21" s="31">
        <v>150</v>
      </c>
      <c r="AP21" s="6">
        <v>0</v>
      </c>
      <c r="AQ21" s="6">
        <f t="shared" si="27"/>
        <v>0</v>
      </c>
      <c r="AR21" s="5">
        <f t="shared" si="28"/>
        <v>0</v>
      </c>
      <c r="AS21" s="7">
        <v>0</v>
      </c>
      <c r="AT21" s="7">
        <v>0</v>
      </c>
      <c r="AU21" s="6">
        <v>0</v>
      </c>
      <c r="AV21" s="6" t="e">
        <f t="shared" si="29"/>
        <v>#DIV/0!</v>
      </c>
      <c r="AW21" s="5" t="e">
        <f t="shared" si="30"/>
        <v>#DIV/0!</v>
      </c>
      <c r="AX21" s="7">
        <v>0</v>
      </c>
      <c r="AY21" s="7">
        <v>0</v>
      </c>
      <c r="AZ21" s="5">
        <v>0</v>
      </c>
      <c r="BA21" s="5">
        <v>0</v>
      </c>
      <c r="BB21" s="5">
        <v>0</v>
      </c>
      <c r="BC21" s="5">
        <v>0</v>
      </c>
      <c r="BD21" s="5">
        <v>23645.3</v>
      </c>
      <c r="BE21" s="5">
        <v>11822.7</v>
      </c>
      <c r="BF21" s="5">
        <v>11822.7</v>
      </c>
      <c r="BG21" s="8">
        <v>0</v>
      </c>
      <c r="BH21" s="8">
        <v>0</v>
      </c>
      <c r="BI21" s="8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6">
        <f t="shared" si="4"/>
        <v>1502</v>
      </c>
      <c r="BT21" s="6">
        <f t="shared" si="4"/>
        <v>400</v>
      </c>
      <c r="BU21" s="6">
        <f t="shared" si="5"/>
        <v>259</v>
      </c>
      <c r="BV21" s="6">
        <f t="shared" si="31"/>
        <v>64.75</v>
      </c>
      <c r="BW21" s="5">
        <f t="shared" si="32"/>
        <v>17.243675099866845</v>
      </c>
      <c r="BX21" s="31">
        <v>1022</v>
      </c>
      <c r="BY21" s="31">
        <v>400</v>
      </c>
      <c r="BZ21" s="6">
        <v>19</v>
      </c>
      <c r="CA21" s="6">
        <v>480</v>
      </c>
      <c r="CB21" s="6">
        <v>0</v>
      </c>
      <c r="CC21" s="6">
        <v>240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31">
        <v>500</v>
      </c>
      <c r="CT21" s="31">
        <v>200</v>
      </c>
      <c r="CU21" s="5">
        <v>12.7</v>
      </c>
      <c r="CV21" s="5">
        <v>500</v>
      </c>
      <c r="CW21" s="5">
        <v>200</v>
      </c>
      <c r="CX21" s="5">
        <v>8.7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50</v>
      </c>
      <c r="DI21" s="5">
        <v>20</v>
      </c>
      <c r="DJ21" s="5">
        <v>15</v>
      </c>
      <c r="DK21" s="5">
        <v>0</v>
      </c>
      <c r="DL21" s="6">
        <f t="shared" si="33"/>
        <v>33038.7</v>
      </c>
      <c r="DM21" s="6">
        <f t="shared" si="34"/>
        <v>15442.7</v>
      </c>
      <c r="DN21" s="6">
        <f t="shared" si="35"/>
        <v>13311.231000000002</v>
      </c>
      <c r="DO21" s="5">
        <v>0</v>
      </c>
      <c r="DP21" s="5">
        <v>0</v>
      </c>
      <c r="DQ21" s="5">
        <v>0</v>
      </c>
      <c r="DR21" s="5">
        <v>8496.9</v>
      </c>
      <c r="DS21" s="5">
        <v>8496.9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6">
        <f t="shared" si="6"/>
        <v>8496.9</v>
      </c>
      <c r="EI21" s="6">
        <f t="shared" si="36"/>
        <v>8496.9</v>
      </c>
      <c r="EJ21" s="6">
        <f t="shared" si="7"/>
        <v>0</v>
      </c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10" customFormat="1" ht="20.25" customHeight="1">
      <c r="A22" s="15">
        <v>13</v>
      </c>
      <c r="B22" s="33" t="s">
        <v>67</v>
      </c>
      <c r="C22" s="5">
        <v>0.4865</v>
      </c>
      <c r="D22" s="32">
        <v>1843.3863</v>
      </c>
      <c r="E22" s="19">
        <f t="shared" si="8"/>
        <v>63886</v>
      </c>
      <c r="F22" s="27">
        <f t="shared" si="9"/>
        <v>27308.4</v>
      </c>
      <c r="G22" s="6">
        <f t="shared" si="0"/>
        <v>26823.174000000003</v>
      </c>
      <c r="H22" s="6">
        <f t="shared" si="10"/>
        <v>98.22316210396801</v>
      </c>
      <c r="I22" s="6">
        <f t="shared" si="11"/>
        <v>41.98599693203519</v>
      </c>
      <c r="J22" s="6">
        <f t="shared" si="12"/>
        <v>18807.2</v>
      </c>
      <c r="K22" s="6">
        <f t="shared" si="13"/>
        <v>4769</v>
      </c>
      <c r="L22" s="6">
        <f t="shared" si="14"/>
        <v>4283.773999999999</v>
      </c>
      <c r="M22" s="6">
        <f t="shared" si="15"/>
        <v>89.8254141329419</v>
      </c>
      <c r="N22" s="6">
        <f t="shared" si="16"/>
        <v>22.777308690288823</v>
      </c>
      <c r="O22" s="6">
        <f t="shared" si="1"/>
        <v>10503.1</v>
      </c>
      <c r="P22" s="6">
        <f t="shared" si="2"/>
        <v>2000</v>
      </c>
      <c r="Q22" s="6">
        <f t="shared" si="3"/>
        <v>2382.091</v>
      </c>
      <c r="R22" s="6">
        <f t="shared" si="17"/>
        <v>119.10455</v>
      </c>
      <c r="S22" s="5">
        <f t="shared" si="18"/>
        <v>22.679884986337363</v>
      </c>
      <c r="T22" s="31">
        <v>0</v>
      </c>
      <c r="U22" s="31">
        <v>0</v>
      </c>
      <c r="V22" s="6">
        <v>0.304</v>
      </c>
      <c r="W22" s="6" t="e">
        <f t="shared" si="19"/>
        <v>#DIV/0!</v>
      </c>
      <c r="X22" s="5" t="e">
        <f t="shared" si="20"/>
        <v>#DIV/0!</v>
      </c>
      <c r="Y22" s="31">
        <v>1500</v>
      </c>
      <c r="Z22" s="31">
        <v>600</v>
      </c>
      <c r="AA22" s="6">
        <v>435.9</v>
      </c>
      <c r="AB22" s="6">
        <f t="shared" si="21"/>
        <v>72.64999999999999</v>
      </c>
      <c r="AC22" s="5">
        <f t="shared" si="22"/>
        <v>29.059999999999995</v>
      </c>
      <c r="AD22" s="5">
        <v>3463.6</v>
      </c>
      <c r="AE22" s="5">
        <v>800</v>
      </c>
      <c r="AF22" s="5">
        <v>32.628</v>
      </c>
      <c r="AG22" s="6">
        <f t="shared" si="23"/>
        <v>4.0785</v>
      </c>
      <c r="AH22" s="5">
        <f t="shared" si="24"/>
        <v>0.9420256380644417</v>
      </c>
      <c r="AI22" s="31">
        <v>10503.1</v>
      </c>
      <c r="AJ22" s="31">
        <v>2000</v>
      </c>
      <c r="AK22" s="6">
        <v>2381.787</v>
      </c>
      <c r="AL22" s="6">
        <f t="shared" si="25"/>
        <v>119.08934999999998</v>
      </c>
      <c r="AM22" s="5">
        <f t="shared" si="26"/>
        <v>22.676990602774417</v>
      </c>
      <c r="AN22" s="31">
        <v>48</v>
      </c>
      <c r="AO22" s="31">
        <v>24</v>
      </c>
      <c r="AP22" s="6">
        <v>32</v>
      </c>
      <c r="AQ22" s="6">
        <f t="shared" si="27"/>
        <v>133.33333333333331</v>
      </c>
      <c r="AR22" s="5">
        <f t="shared" si="28"/>
        <v>66.66666666666666</v>
      </c>
      <c r="AS22" s="7">
        <v>0</v>
      </c>
      <c r="AT22" s="7">
        <v>0</v>
      </c>
      <c r="AU22" s="6">
        <v>0</v>
      </c>
      <c r="AV22" s="6" t="e">
        <f t="shared" si="29"/>
        <v>#DIV/0!</v>
      </c>
      <c r="AW22" s="5" t="e">
        <f t="shared" si="30"/>
        <v>#DIV/0!</v>
      </c>
      <c r="AX22" s="7">
        <v>0</v>
      </c>
      <c r="AY22" s="7">
        <v>0</v>
      </c>
      <c r="AZ22" s="5">
        <v>0</v>
      </c>
      <c r="BA22" s="5">
        <v>0</v>
      </c>
      <c r="BB22" s="5">
        <v>0</v>
      </c>
      <c r="BC22" s="5">
        <v>0</v>
      </c>
      <c r="BD22" s="5">
        <v>45078.8</v>
      </c>
      <c r="BE22" s="5">
        <v>22539.4</v>
      </c>
      <c r="BF22" s="5">
        <v>22539.4</v>
      </c>
      <c r="BG22" s="8">
        <v>0</v>
      </c>
      <c r="BH22" s="8">
        <v>0</v>
      </c>
      <c r="BI22" s="8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6">
        <f t="shared" si="4"/>
        <v>292.5</v>
      </c>
      <c r="BT22" s="6">
        <f t="shared" si="4"/>
        <v>145</v>
      </c>
      <c r="BU22" s="6">
        <f t="shared" si="5"/>
        <v>145.25</v>
      </c>
      <c r="BV22" s="6">
        <f t="shared" si="31"/>
        <v>100.17241379310344</v>
      </c>
      <c r="BW22" s="5">
        <f t="shared" si="32"/>
        <v>49.65811965811966</v>
      </c>
      <c r="BX22" s="31">
        <v>292.5</v>
      </c>
      <c r="BY22" s="31">
        <v>145</v>
      </c>
      <c r="BZ22" s="6">
        <v>145.25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31">
        <v>2800</v>
      </c>
      <c r="CT22" s="31">
        <v>1200</v>
      </c>
      <c r="CU22" s="5">
        <v>558.9</v>
      </c>
      <c r="CV22" s="5">
        <v>1200</v>
      </c>
      <c r="CW22" s="5">
        <v>600</v>
      </c>
      <c r="CX22" s="5">
        <v>74.7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200</v>
      </c>
      <c r="DI22" s="5">
        <v>0</v>
      </c>
      <c r="DJ22" s="5">
        <v>697.005</v>
      </c>
      <c r="DK22" s="5">
        <v>0</v>
      </c>
      <c r="DL22" s="6">
        <f t="shared" si="33"/>
        <v>63886</v>
      </c>
      <c r="DM22" s="6">
        <f t="shared" si="34"/>
        <v>27308.4</v>
      </c>
      <c r="DN22" s="6">
        <f t="shared" si="35"/>
        <v>26823.174000000003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6">
        <f t="shared" si="6"/>
        <v>0</v>
      </c>
      <c r="EI22" s="6">
        <f t="shared" si="36"/>
        <v>0</v>
      </c>
      <c r="EJ22" s="6">
        <f t="shared" si="7"/>
        <v>0</v>
      </c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10" customFormat="1" ht="20.25" customHeight="1">
      <c r="A23" s="15">
        <v>14</v>
      </c>
      <c r="B23" s="34" t="s">
        <v>68</v>
      </c>
      <c r="C23" s="5">
        <v>10274.2468</v>
      </c>
      <c r="D23" s="32">
        <v>9606.3462</v>
      </c>
      <c r="E23" s="19">
        <f t="shared" si="8"/>
        <v>75974.7</v>
      </c>
      <c r="F23" s="27">
        <f t="shared" si="9"/>
        <v>42713.8</v>
      </c>
      <c r="G23" s="6">
        <f t="shared" si="0"/>
        <v>31370.5913</v>
      </c>
      <c r="H23" s="6">
        <f t="shared" si="10"/>
        <v>73.44369103193816</v>
      </c>
      <c r="I23" s="6">
        <f t="shared" si="11"/>
        <v>41.290839318878525</v>
      </c>
      <c r="J23" s="6">
        <f t="shared" si="12"/>
        <v>15494.5</v>
      </c>
      <c r="K23" s="6">
        <f t="shared" si="13"/>
        <v>7555</v>
      </c>
      <c r="L23" s="6">
        <f t="shared" si="14"/>
        <v>6112.2092999999995</v>
      </c>
      <c r="M23" s="6">
        <f t="shared" si="15"/>
        <v>80.90283653209795</v>
      </c>
      <c r="N23" s="6">
        <f t="shared" si="16"/>
        <v>39.44760592468295</v>
      </c>
      <c r="O23" s="6">
        <f t="shared" si="1"/>
        <v>6090.2</v>
      </c>
      <c r="P23" s="6">
        <f t="shared" si="2"/>
        <v>2860</v>
      </c>
      <c r="Q23" s="6">
        <f t="shared" si="3"/>
        <v>1474.549</v>
      </c>
      <c r="R23" s="6">
        <f t="shared" si="17"/>
        <v>51.557657342657336</v>
      </c>
      <c r="S23" s="5">
        <f t="shared" si="18"/>
        <v>24.21183212373978</v>
      </c>
      <c r="T23" s="31">
        <v>124.1</v>
      </c>
      <c r="U23" s="31">
        <v>62</v>
      </c>
      <c r="V23" s="6">
        <v>0</v>
      </c>
      <c r="W23" s="6">
        <f t="shared" si="19"/>
        <v>0</v>
      </c>
      <c r="X23" s="5">
        <f t="shared" si="20"/>
        <v>0</v>
      </c>
      <c r="Y23" s="31">
        <v>120</v>
      </c>
      <c r="Z23" s="31">
        <v>50</v>
      </c>
      <c r="AA23" s="6">
        <v>370</v>
      </c>
      <c r="AB23" s="6">
        <f t="shared" si="21"/>
        <v>740</v>
      </c>
      <c r="AC23" s="5">
        <f t="shared" si="22"/>
        <v>308.33333333333337</v>
      </c>
      <c r="AD23" s="5">
        <v>3256.1</v>
      </c>
      <c r="AE23" s="5">
        <v>1638</v>
      </c>
      <c r="AF23" s="5">
        <v>1325.244</v>
      </c>
      <c r="AG23" s="6">
        <f t="shared" si="23"/>
        <v>80.9062271062271</v>
      </c>
      <c r="AH23" s="5">
        <f t="shared" si="24"/>
        <v>40.700347040938546</v>
      </c>
      <c r="AI23" s="31">
        <v>5966.099999999999</v>
      </c>
      <c r="AJ23" s="31">
        <v>2798</v>
      </c>
      <c r="AK23" s="6">
        <v>1474.549</v>
      </c>
      <c r="AL23" s="6">
        <f t="shared" si="25"/>
        <v>52.70010721944246</v>
      </c>
      <c r="AM23" s="5">
        <f t="shared" si="26"/>
        <v>24.715459010073584</v>
      </c>
      <c r="AN23" s="31">
        <v>460</v>
      </c>
      <c r="AO23" s="31">
        <v>225</v>
      </c>
      <c r="AP23" s="6">
        <v>228</v>
      </c>
      <c r="AQ23" s="6">
        <f t="shared" si="27"/>
        <v>101.33333333333334</v>
      </c>
      <c r="AR23" s="5">
        <f t="shared" si="28"/>
        <v>49.56521739130435</v>
      </c>
      <c r="AS23" s="7">
        <v>0</v>
      </c>
      <c r="AT23" s="7">
        <v>0</v>
      </c>
      <c r="AU23" s="6">
        <v>0</v>
      </c>
      <c r="AV23" s="6" t="e">
        <f t="shared" si="29"/>
        <v>#DIV/0!</v>
      </c>
      <c r="AW23" s="5" t="e">
        <f t="shared" si="30"/>
        <v>#DIV/0!</v>
      </c>
      <c r="AX23" s="7">
        <v>0</v>
      </c>
      <c r="AY23" s="7">
        <v>0</v>
      </c>
      <c r="AZ23" s="5">
        <v>0</v>
      </c>
      <c r="BA23" s="5">
        <v>0</v>
      </c>
      <c r="BB23" s="5">
        <v>0</v>
      </c>
      <c r="BC23" s="5">
        <v>0</v>
      </c>
      <c r="BD23" s="5">
        <v>50642.9</v>
      </c>
      <c r="BE23" s="5">
        <v>25321.5</v>
      </c>
      <c r="BF23" s="5">
        <v>25321.5</v>
      </c>
      <c r="BG23" s="8">
        <v>0</v>
      </c>
      <c r="BH23" s="8">
        <v>0</v>
      </c>
      <c r="BI23" s="8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6">
        <f t="shared" si="4"/>
        <v>1028.2</v>
      </c>
      <c r="BT23" s="6">
        <f t="shared" si="4"/>
        <v>514</v>
      </c>
      <c r="BU23" s="6">
        <f t="shared" si="5"/>
        <v>688.15</v>
      </c>
      <c r="BV23" s="6">
        <f t="shared" si="31"/>
        <v>133.88132295719842</v>
      </c>
      <c r="BW23" s="5">
        <f t="shared" si="32"/>
        <v>66.92764053686054</v>
      </c>
      <c r="BX23" s="31">
        <v>1028.2</v>
      </c>
      <c r="BY23" s="31">
        <v>514</v>
      </c>
      <c r="BZ23" s="6">
        <v>514.65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5">
        <v>173.5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31">
        <v>4540</v>
      </c>
      <c r="CT23" s="31">
        <v>2268</v>
      </c>
      <c r="CU23" s="5">
        <v>2026.2663</v>
      </c>
      <c r="CV23" s="5">
        <v>1300</v>
      </c>
      <c r="CW23" s="5">
        <v>650</v>
      </c>
      <c r="CX23" s="5">
        <v>493.12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6">
        <f t="shared" si="33"/>
        <v>66137.4</v>
      </c>
      <c r="DM23" s="6">
        <f t="shared" si="34"/>
        <v>32876.5</v>
      </c>
      <c r="DN23" s="6">
        <f t="shared" si="35"/>
        <v>31433.7093</v>
      </c>
      <c r="DO23" s="5">
        <v>0</v>
      </c>
      <c r="DP23" s="5">
        <v>0</v>
      </c>
      <c r="DQ23" s="5">
        <v>0</v>
      </c>
      <c r="DR23" s="5">
        <v>9837.3</v>
      </c>
      <c r="DS23" s="5">
        <v>9837.3</v>
      </c>
      <c r="DT23" s="5">
        <v>-63.118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0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6">
        <f t="shared" si="6"/>
        <v>9837.3</v>
      </c>
      <c r="EI23" s="6">
        <f t="shared" si="36"/>
        <v>9837.3</v>
      </c>
      <c r="EJ23" s="6">
        <f t="shared" si="7"/>
        <v>-63.118</v>
      </c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10" customFormat="1" ht="20.25" customHeight="1">
      <c r="A24" s="15">
        <v>15</v>
      </c>
      <c r="B24" s="34" t="s">
        <v>69</v>
      </c>
      <c r="C24" s="5">
        <v>15373.1097</v>
      </c>
      <c r="D24" s="32">
        <v>1083.0955</v>
      </c>
      <c r="E24" s="19">
        <f t="shared" si="8"/>
        <v>74823.8</v>
      </c>
      <c r="F24" s="27">
        <f t="shared" si="9"/>
        <v>43964.3</v>
      </c>
      <c r="G24" s="6">
        <f t="shared" si="0"/>
        <v>25977.423000000003</v>
      </c>
      <c r="H24" s="6">
        <f t="shared" si="10"/>
        <v>59.08753920794827</v>
      </c>
      <c r="I24" s="6">
        <f t="shared" si="11"/>
        <v>34.7181284564537</v>
      </c>
      <c r="J24" s="6">
        <f t="shared" si="12"/>
        <v>15272.399999999998</v>
      </c>
      <c r="K24" s="6">
        <f t="shared" si="13"/>
        <v>6502.1</v>
      </c>
      <c r="L24" s="6">
        <f t="shared" si="14"/>
        <v>3888.223</v>
      </c>
      <c r="M24" s="6">
        <f t="shared" si="15"/>
        <v>59.79949554759231</v>
      </c>
      <c r="N24" s="6">
        <f t="shared" si="16"/>
        <v>25.459148529373255</v>
      </c>
      <c r="O24" s="6">
        <f t="shared" si="1"/>
        <v>7130.4</v>
      </c>
      <c r="P24" s="6">
        <f t="shared" si="2"/>
        <v>2588.1</v>
      </c>
      <c r="Q24" s="6">
        <f t="shared" si="3"/>
        <v>1092.551</v>
      </c>
      <c r="R24" s="6">
        <f t="shared" si="17"/>
        <v>42.21440438932035</v>
      </c>
      <c r="S24" s="5">
        <f t="shared" si="18"/>
        <v>15.322436328957703</v>
      </c>
      <c r="T24" s="31">
        <v>0</v>
      </c>
      <c r="U24" s="31">
        <v>0</v>
      </c>
      <c r="V24" s="6">
        <v>4.318</v>
      </c>
      <c r="W24" s="6" t="e">
        <f t="shared" si="19"/>
        <v>#DIV/0!</v>
      </c>
      <c r="X24" s="5" t="e">
        <f t="shared" si="20"/>
        <v>#DIV/0!</v>
      </c>
      <c r="Y24" s="31">
        <v>582.1999999999998</v>
      </c>
      <c r="Z24" s="31">
        <v>500</v>
      </c>
      <c r="AA24" s="6">
        <v>1049.617</v>
      </c>
      <c r="AB24" s="6">
        <f t="shared" si="21"/>
        <v>209.92340000000002</v>
      </c>
      <c r="AC24" s="5">
        <f t="shared" si="22"/>
        <v>180.28461009962217</v>
      </c>
      <c r="AD24" s="5">
        <v>2763.6</v>
      </c>
      <c r="AE24" s="5">
        <v>1000</v>
      </c>
      <c r="AF24" s="5">
        <v>226.355</v>
      </c>
      <c r="AG24" s="6">
        <f t="shared" si="23"/>
        <v>22.6355</v>
      </c>
      <c r="AH24" s="5">
        <f t="shared" si="24"/>
        <v>8.190584744536112</v>
      </c>
      <c r="AI24" s="31">
        <v>7130.4</v>
      </c>
      <c r="AJ24" s="31">
        <v>2588.1</v>
      </c>
      <c r="AK24" s="6">
        <v>1088.233</v>
      </c>
      <c r="AL24" s="6">
        <f t="shared" si="25"/>
        <v>42.04756384992852</v>
      </c>
      <c r="AM24" s="5">
        <f t="shared" si="26"/>
        <v>15.261878716481544</v>
      </c>
      <c r="AN24" s="31">
        <v>168</v>
      </c>
      <c r="AO24" s="31">
        <v>84</v>
      </c>
      <c r="AP24" s="6">
        <v>72</v>
      </c>
      <c r="AQ24" s="6">
        <f t="shared" si="27"/>
        <v>85.71428571428571</v>
      </c>
      <c r="AR24" s="5">
        <f t="shared" si="28"/>
        <v>42.857142857142854</v>
      </c>
      <c r="AS24" s="7">
        <v>0</v>
      </c>
      <c r="AT24" s="7">
        <v>0</v>
      </c>
      <c r="AU24" s="6">
        <v>0</v>
      </c>
      <c r="AV24" s="6" t="e">
        <f t="shared" si="29"/>
        <v>#DIV/0!</v>
      </c>
      <c r="AW24" s="5" t="e">
        <f t="shared" si="30"/>
        <v>#DIV/0!</v>
      </c>
      <c r="AX24" s="7">
        <v>0</v>
      </c>
      <c r="AY24" s="7">
        <v>0</v>
      </c>
      <c r="AZ24" s="5">
        <v>0</v>
      </c>
      <c r="BA24" s="5">
        <v>0</v>
      </c>
      <c r="BB24" s="5">
        <v>0</v>
      </c>
      <c r="BC24" s="5">
        <v>0</v>
      </c>
      <c r="BD24" s="5">
        <v>44178.4</v>
      </c>
      <c r="BE24" s="5">
        <v>22089.2</v>
      </c>
      <c r="BF24" s="5">
        <v>22089.2</v>
      </c>
      <c r="BG24" s="8">
        <v>0</v>
      </c>
      <c r="BH24" s="8">
        <v>0</v>
      </c>
      <c r="BI24" s="8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6">
        <f t="shared" si="4"/>
        <v>3168.2</v>
      </c>
      <c r="BT24" s="6">
        <f t="shared" si="4"/>
        <v>1600</v>
      </c>
      <c r="BU24" s="6">
        <f t="shared" si="5"/>
        <v>976.7</v>
      </c>
      <c r="BV24" s="6">
        <f t="shared" si="31"/>
        <v>61.04375000000001</v>
      </c>
      <c r="BW24" s="5">
        <f t="shared" si="32"/>
        <v>30.8282305410012</v>
      </c>
      <c r="BX24" s="31">
        <v>1541.3</v>
      </c>
      <c r="BY24" s="31">
        <v>800</v>
      </c>
      <c r="BZ24" s="6">
        <v>460.7</v>
      </c>
      <c r="CA24" s="5">
        <v>1026.9</v>
      </c>
      <c r="CB24" s="5">
        <v>500</v>
      </c>
      <c r="CC24" s="6">
        <v>216</v>
      </c>
      <c r="CD24" s="6">
        <v>0</v>
      </c>
      <c r="CE24" s="6">
        <v>0</v>
      </c>
      <c r="CF24" s="6">
        <v>0</v>
      </c>
      <c r="CG24" s="31">
        <v>600</v>
      </c>
      <c r="CH24" s="31">
        <v>300</v>
      </c>
      <c r="CI24" s="5">
        <v>300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31">
        <v>1460</v>
      </c>
      <c r="CT24" s="31">
        <v>730</v>
      </c>
      <c r="CU24" s="5">
        <v>471</v>
      </c>
      <c r="CV24" s="5">
        <v>760</v>
      </c>
      <c r="CW24" s="5">
        <v>380</v>
      </c>
      <c r="CX24" s="5">
        <v>262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6">
        <f t="shared" si="33"/>
        <v>59450.8</v>
      </c>
      <c r="DM24" s="6">
        <f t="shared" si="34"/>
        <v>28591.300000000003</v>
      </c>
      <c r="DN24" s="6">
        <f t="shared" si="35"/>
        <v>25977.423000000003</v>
      </c>
      <c r="DO24" s="5">
        <v>0</v>
      </c>
      <c r="DP24" s="5">
        <v>0</v>
      </c>
      <c r="DQ24" s="5">
        <v>0</v>
      </c>
      <c r="DR24" s="5">
        <v>15373</v>
      </c>
      <c r="DS24" s="5">
        <v>15373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0</v>
      </c>
      <c r="DZ24" s="5">
        <v>0</v>
      </c>
      <c r="EA24" s="5">
        <v>0</v>
      </c>
      <c r="EB24" s="5">
        <v>0</v>
      </c>
      <c r="EC24" s="5">
        <v>0</v>
      </c>
      <c r="ED24" s="5">
        <v>0</v>
      </c>
      <c r="EE24" s="5">
        <v>0</v>
      </c>
      <c r="EF24" s="5">
        <v>0</v>
      </c>
      <c r="EG24" s="5">
        <v>0</v>
      </c>
      <c r="EH24" s="6">
        <f t="shared" si="6"/>
        <v>15373</v>
      </c>
      <c r="EI24" s="6">
        <f t="shared" si="36"/>
        <v>15373</v>
      </c>
      <c r="EJ24" s="6">
        <f t="shared" si="7"/>
        <v>0</v>
      </c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10" customFormat="1" ht="20.25" customHeight="1">
      <c r="A25" s="15">
        <v>16</v>
      </c>
      <c r="B25" s="34" t="s">
        <v>70</v>
      </c>
      <c r="C25" s="5">
        <v>41308.1165</v>
      </c>
      <c r="D25" s="32">
        <v>77151.5118</v>
      </c>
      <c r="E25" s="19">
        <f t="shared" si="8"/>
        <v>707763.4999999999</v>
      </c>
      <c r="F25" s="27">
        <f t="shared" si="9"/>
        <v>332527.1</v>
      </c>
      <c r="G25" s="6">
        <f t="shared" si="0"/>
        <v>321054.6166</v>
      </c>
      <c r="H25" s="6">
        <f t="shared" si="10"/>
        <v>96.54991024791664</v>
      </c>
      <c r="I25" s="6">
        <f t="shared" si="11"/>
        <v>45.361849911728996</v>
      </c>
      <c r="J25" s="6">
        <f t="shared" si="12"/>
        <v>206581.40000000002</v>
      </c>
      <c r="K25" s="6">
        <f t="shared" si="13"/>
        <v>83101.3</v>
      </c>
      <c r="L25" s="6">
        <f t="shared" si="14"/>
        <v>71628.8876</v>
      </c>
      <c r="M25" s="6">
        <f t="shared" si="15"/>
        <v>86.19466554674837</v>
      </c>
      <c r="N25" s="6">
        <f t="shared" si="16"/>
        <v>34.67344475349668</v>
      </c>
      <c r="O25" s="6">
        <f t="shared" si="1"/>
        <v>83339.6</v>
      </c>
      <c r="P25" s="6">
        <f t="shared" si="2"/>
        <v>32339.6</v>
      </c>
      <c r="Q25" s="6">
        <f t="shared" si="3"/>
        <v>27119.588600000003</v>
      </c>
      <c r="R25" s="6">
        <f t="shared" si="17"/>
        <v>83.85876325000929</v>
      </c>
      <c r="S25" s="5">
        <f t="shared" si="18"/>
        <v>32.541059232345724</v>
      </c>
      <c r="T25" s="31">
        <v>339.60000000000036</v>
      </c>
      <c r="U25" s="31">
        <v>339.5999999999999</v>
      </c>
      <c r="V25" s="6">
        <v>2182.1706</v>
      </c>
      <c r="W25" s="6">
        <f t="shared" si="19"/>
        <v>642.5708480565372</v>
      </c>
      <c r="X25" s="5">
        <f t="shared" si="20"/>
        <v>642.5708480565364</v>
      </c>
      <c r="Y25" s="31">
        <v>269.0999999999999</v>
      </c>
      <c r="Z25" s="31">
        <v>269.0999999999999</v>
      </c>
      <c r="AA25" s="6">
        <v>767.322</v>
      </c>
      <c r="AB25" s="6">
        <f t="shared" si="21"/>
        <v>285.14381270903016</v>
      </c>
      <c r="AC25" s="5">
        <f t="shared" si="22"/>
        <v>285.14381270903016</v>
      </c>
      <c r="AD25" s="5">
        <v>29525.8</v>
      </c>
      <c r="AE25" s="5">
        <v>5706.3</v>
      </c>
      <c r="AF25" s="5">
        <v>4702.515</v>
      </c>
      <c r="AG25" s="6">
        <f t="shared" si="23"/>
        <v>82.40917932811104</v>
      </c>
      <c r="AH25" s="5">
        <f t="shared" si="24"/>
        <v>15.926799612542252</v>
      </c>
      <c r="AI25" s="31">
        <v>83000</v>
      </c>
      <c r="AJ25" s="31">
        <v>32000</v>
      </c>
      <c r="AK25" s="6">
        <v>24937.418</v>
      </c>
      <c r="AL25" s="6">
        <f t="shared" si="25"/>
        <v>77.92943125000001</v>
      </c>
      <c r="AM25" s="5">
        <f t="shared" si="26"/>
        <v>30.045081927710843</v>
      </c>
      <c r="AN25" s="31">
        <v>15889.5</v>
      </c>
      <c r="AO25" s="31">
        <v>9041.3</v>
      </c>
      <c r="AP25" s="6">
        <v>5847</v>
      </c>
      <c r="AQ25" s="6">
        <f t="shared" si="27"/>
        <v>64.66990366429607</v>
      </c>
      <c r="AR25" s="5">
        <f t="shared" si="28"/>
        <v>36.79788539601624</v>
      </c>
      <c r="AS25" s="7">
        <v>7000</v>
      </c>
      <c r="AT25" s="7">
        <v>3500</v>
      </c>
      <c r="AU25" s="6">
        <v>5039.5</v>
      </c>
      <c r="AV25" s="6">
        <f t="shared" si="29"/>
        <v>143.9857142857143</v>
      </c>
      <c r="AW25" s="5">
        <f t="shared" si="30"/>
        <v>71.99285714285715</v>
      </c>
      <c r="AX25" s="7">
        <v>0</v>
      </c>
      <c r="AY25" s="7">
        <v>0</v>
      </c>
      <c r="AZ25" s="5">
        <v>0</v>
      </c>
      <c r="BA25" s="5">
        <v>0</v>
      </c>
      <c r="BB25" s="5">
        <v>0</v>
      </c>
      <c r="BC25" s="5">
        <v>0</v>
      </c>
      <c r="BD25" s="5">
        <v>497490.9</v>
      </c>
      <c r="BE25" s="5">
        <v>248745.5</v>
      </c>
      <c r="BF25" s="5">
        <v>248745.5</v>
      </c>
      <c r="BG25" s="8">
        <v>0</v>
      </c>
      <c r="BH25" s="8">
        <v>0</v>
      </c>
      <c r="BI25" s="8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6">
        <f t="shared" si="4"/>
        <v>7235.8</v>
      </c>
      <c r="BT25" s="6">
        <f t="shared" si="4"/>
        <v>3075</v>
      </c>
      <c r="BU25" s="6">
        <f t="shared" si="5"/>
        <v>2574.828</v>
      </c>
      <c r="BV25" s="6">
        <f t="shared" si="31"/>
        <v>83.73424390243902</v>
      </c>
      <c r="BW25" s="5">
        <f t="shared" si="32"/>
        <v>35.58456563199646</v>
      </c>
      <c r="BX25" s="31">
        <v>2880.2</v>
      </c>
      <c r="BY25" s="31">
        <v>1320</v>
      </c>
      <c r="BZ25" s="6">
        <v>710.908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31">
        <v>4355.6</v>
      </c>
      <c r="CH25" s="31">
        <v>1755</v>
      </c>
      <c r="CI25" s="5">
        <v>1863.92</v>
      </c>
      <c r="CJ25" s="5">
        <v>0</v>
      </c>
      <c r="CK25" s="5">
        <v>0</v>
      </c>
      <c r="CL25" s="5">
        <v>0</v>
      </c>
      <c r="CM25" s="5">
        <v>3691.2000000000003</v>
      </c>
      <c r="CN25" s="5">
        <v>680.3</v>
      </c>
      <c r="CO25" s="5">
        <v>680.229</v>
      </c>
      <c r="CP25" s="5">
        <v>0</v>
      </c>
      <c r="CQ25" s="5"/>
      <c r="CR25" s="5">
        <v>80</v>
      </c>
      <c r="CS25" s="31">
        <v>62921.600000000006</v>
      </c>
      <c r="CT25" s="31">
        <v>28970</v>
      </c>
      <c r="CU25" s="5">
        <v>25458.204</v>
      </c>
      <c r="CV25" s="5">
        <v>21100</v>
      </c>
      <c r="CW25" s="5">
        <v>10550</v>
      </c>
      <c r="CX25" s="5">
        <v>9956.435</v>
      </c>
      <c r="CY25" s="5">
        <v>0</v>
      </c>
      <c r="CZ25" s="5">
        <v>0</v>
      </c>
      <c r="DA25" s="5">
        <v>0</v>
      </c>
      <c r="DB25" s="5">
        <v>400</v>
      </c>
      <c r="DC25" s="5">
        <v>200</v>
      </c>
      <c r="DD25" s="5">
        <v>39.93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6">
        <f t="shared" si="33"/>
        <v>707763.4999999999</v>
      </c>
      <c r="DM25" s="6">
        <f t="shared" si="34"/>
        <v>332527.1</v>
      </c>
      <c r="DN25" s="6">
        <f t="shared" si="35"/>
        <v>321054.6166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140</v>
      </c>
      <c r="EE25" s="5">
        <v>135</v>
      </c>
      <c r="EF25" s="5">
        <v>135</v>
      </c>
      <c r="EG25" s="5">
        <v>0</v>
      </c>
      <c r="EH25" s="6">
        <f t="shared" si="6"/>
        <v>140</v>
      </c>
      <c r="EI25" s="6">
        <f t="shared" si="36"/>
        <v>135</v>
      </c>
      <c r="EJ25" s="6">
        <f t="shared" si="7"/>
        <v>135</v>
      </c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10" customFormat="1" ht="20.25" customHeight="1">
      <c r="A26" s="15">
        <v>17</v>
      </c>
      <c r="B26" s="34" t="s">
        <v>71</v>
      </c>
      <c r="C26" s="5">
        <v>571.027</v>
      </c>
      <c r="D26" s="32">
        <v>405.9702</v>
      </c>
      <c r="E26" s="19">
        <f t="shared" si="8"/>
        <v>41614.5</v>
      </c>
      <c r="F26" s="27">
        <f t="shared" si="9"/>
        <v>21084.4</v>
      </c>
      <c r="G26" s="6">
        <f t="shared" si="0"/>
        <v>18923.5109</v>
      </c>
      <c r="H26" s="6">
        <f t="shared" si="10"/>
        <v>89.75124215059476</v>
      </c>
      <c r="I26" s="6">
        <f t="shared" si="11"/>
        <v>45.473358805224144</v>
      </c>
      <c r="J26" s="6">
        <f t="shared" si="12"/>
        <v>11530.7</v>
      </c>
      <c r="K26" s="6">
        <f t="shared" si="13"/>
        <v>6042.5</v>
      </c>
      <c r="L26" s="6">
        <f t="shared" si="14"/>
        <v>3881.6109</v>
      </c>
      <c r="M26" s="6">
        <f t="shared" si="15"/>
        <v>64.23849234588333</v>
      </c>
      <c r="N26" s="6">
        <f t="shared" si="16"/>
        <v>33.663271960939056</v>
      </c>
      <c r="O26" s="6">
        <f t="shared" si="1"/>
        <v>5258.2</v>
      </c>
      <c r="P26" s="6">
        <f t="shared" si="2"/>
        <v>2808.2</v>
      </c>
      <c r="Q26" s="6">
        <f t="shared" si="3"/>
        <v>1985.265</v>
      </c>
      <c r="R26" s="6">
        <f t="shared" si="17"/>
        <v>70.6952852360943</v>
      </c>
      <c r="S26" s="5">
        <f t="shared" si="18"/>
        <v>37.75560077593093</v>
      </c>
      <c r="T26" s="31">
        <v>0</v>
      </c>
      <c r="U26" s="31">
        <v>0</v>
      </c>
      <c r="V26" s="6">
        <v>0</v>
      </c>
      <c r="W26" s="6" t="e">
        <f t="shared" si="19"/>
        <v>#DIV/0!</v>
      </c>
      <c r="X26" s="5" t="e">
        <f t="shared" si="20"/>
        <v>#DIV/0!</v>
      </c>
      <c r="Y26" s="31">
        <v>213.0999999999999</v>
      </c>
      <c r="Z26" s="31">
        <v>213.0999999999999</v>
      </c>
      <c r="AA26" s="6">
        <v>420.547</v>
      </c>
      <c r="AB26" s="6">
        <f t="shared" si="21"/>
        <v>197.34725480994848</v>
      </c>
      <c r="AC26" s="5">
        <f t="shared" si="22"/>
        <v>197.34725480994848</v>
      </c>
      <c r="AD26" s="5">
        <v>2783.2</v>
      </c>
      <c r="AE26" s="5">
        <v>1483.2</v>
      </c>
      <c r="AF26" s="5">
        <v>241.502</v>
      </c>
      <c r="AG26" s="6">
        <f t="shared" si="23"/>
        <v>16.28249730312837</v>
      </c>
      <c r="AH26" s="5">
        <f t="shared" si="24"/>
        <v>8.67713423397528</v>
      </c>
      <c r="AI26" s="31">
        <v>5258.2</v>
      </c>
      <c r="AJ26" s="31">
        <v>2808.2</v>
      </c>
      <c r="AK26" s="6">
        <v>1985.265</v>
      </c>
      <c r="AL26" s="6">
        <f t="shared" si="25"/>
        <v>70.6952852360943</v>
      </c>
      <c r="AM26" s="5">
        <f t="shared" si="26"/>
        <v>37.75560077593093</v>
      </c>
      <c r="AN26" s="31">
        <v>272</v>
      </c>
      <c r="AO26" s="31">
        <v>136</v>
      </c>
      <c r="AP26" s="6">
        <v>0</v>
      </c>
      <c r="AQ26" s="6">
        <f t="shared" si="27"/>
        <v>0</v>
      </c>
      <c r="AR26" s="5">
        <f t="shared" si="28"/>
        <v>0</v>
      </c>
      <c r="AS26" s="7">
        <v>0</v>
      </c>
      <c r="AT26" s="7">
        <v>0</v>
      </c>
      <c r="AU26" s="6">
        <v>0</v>
      </c>
      <c r="AV26" s="6" t="e">
        <f t="shared" si="29"/>
        <v>#DIV/0!</v>
      </c>
      <c r="AW26" s="5" t="e">
        <f t="shared" si="30"/>
        <v>#DIV/0!</v>
      </c>
      <c r="AX26" s="7">
        <v>0</v>
      </c>
      <c r="AY26" s="7">
        <v>0</v>
      </c>
      <c r="AZ26" s="5">
        <v>0</v>
      </c>
      <c r="BA26" s="5">
        <v>0</v>
      </c>
      <c r="BB26" s="5">
        <v>0</v>
      </c>
      <c r="BC26" s="5">
        <v>0</v>
      </c>
      <c r="BD26" s="5">
        <v>30083.8</v>
      </c>
      <c r="BE26" s="5">
        <v>15041.9</v>
      </c>
      <c r="BF26" s="5">
        <v>15041.9</v>
      </c>
      <c r="BG26" s="8">
        <v>0</v>
      </c>
      <c r="BH26" s="8">
        <v>0</v>
      </c>
      <c r="BI26" s="8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6">
        <f t="shared" si="4"/>
        <v>850</v>
      </c>
      <c r="BT26" s="6">
        <f t="shared" si="4"/>
        <v>425</v>
      </c>
      <c r="BU26" s="6">
        <f t="shared" si="5"/>
        <v>44.5</v>
      </c>
      <c r="BV26" s="6">
        <f t="shared" si="31"/>
        <v>10.470588235294118</v>
      </c>
      <c r="BW26" s="5">
        <f t="shared" si="32"/>
        <v>5.235294117647059</v>
      </c>
      <c r="BX26" s="31">
        <v>850</v>
      </c>
      <c r="BY26" s="31">
        <v>425</v>
      </c>
      <c r="BZ26" s="6">
        <v>44.5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31">
        <v>1686.1999999999998</v>
      </c>
      <c r="CT26" s="31">
        <v>509</v>
      </c>
      <c r="CU26" s="5">
        <v>1136.99</v>
      </c>
      <c r="CV26" s="5">
        <v>486.2</v>
      </c>
      <c r="CW26" s="5">
        <v>243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468</v>
      </c>
      <c r="DI26" s="5">
        <v>468</v>
      </c>
      <c r="DJ26" s="5">
        <v>52.8069</v>
      </c>
      <c r="DK26" s="5">
        <v>0</v>
      </c>
      <c r="DL26" s="6">
        <f t="shared" si="33"/>
        <v>41614.5</v>
      </c>
      <c r="DM26" s="6">
        <f t="shared" si="34"/>
        <v>21084.4</v>
      </c>
      <c r="DN26" s="6">
        <f t="shared" si="35"/>
        <v>18923.5109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5">
        <v>0</v>
      </c>
      <c r="ED26" s="5">
        <v>9460</v>
      </c>
      <c r="EE26" s="5">
        <v>2385</v>
      </c>
      <c r="EF26" s="5">
        <v>2385</v>
      </c>
      <c r="EG26" s="5">
        <v>0</v>
      </c>
      <c r="EH26" s="6">
        <f t="shared" si="6"/>
        <v>9460</v>
      </c>
      <c r="EI26" s="6">
        <f t="shared" si="36"/>
        <v>2385</v>
      </c>
      <c r="EJ26" s="6">
        <f t="shared" si="7"/>
        <v>2385</v>
      </c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10" customFormat="1" ht="20.25" customHeight="1">
      <c r="A27" s="15">
        <v>18</v>
      </c>
      <c r="B27" s="34" t="s">
        <v>72</v>
      </c>
      <c r="C27" s="5">
        <v>1620.881</v>
      </c>
      <c r="D27" s="32">
        <v>4528.1251</v>
      </c>
      <c r="E27" s="19">
        <f t="shared" si="8"/>
        <v>25724.8</v>
      </c>
      <c r="F27" s="27">
        <f t="shared" si="9"/>
        <v>12290</v>
      </c>
      <c r="G27" s="6">
        <f t="shared" si="0"/>
        <v>10526.001999999999</v>
      </c>
      <c r="H27" s="6">
        <f t="shared" si="10"/>
        <v>85.64688364524002</v>
      </c>
      <c r="I27" s="6">
        <f t="shared" si="11"/>
        <v>40.91772142057469</v>
      </c>
      <c r="J27" s="6">
        <f t="shared" si="12"/>
        <v>6907.299999999999</v>
      </c>
      <c r="K27" s="6">
        <f t="shared" si="13"/>
        <v>2881.2</v>
      </c>
      <c r="L27" s="6">
        <f t="shared" si="14"/>
        <v>1117.202</v>
      </c>
      <c r="M27" s="6">
        <f t="shared" si="15"/>
        <v>38.775579619602944</v>
      </c>
      <c r="N27" s="6">
        <f t="shared" si="16"/>
        <v>16.17422147582992</v>
      </c>
      <c r="O27" s="6">
        <f t="shared" si="1"/>
        <v>4344.4</v>
      </c>
      <c r="P27" s="6">
        <f t="shared" si="2"/>
        <v>1700</v>
      </c>
      <c r="Q27" s="6">
        <f t="shared" si="3"/>
        <v>445.45</v>
      </c>
      <c r="R27" s="6">
        <f t="shared" si="17"/>
        <v>26.20294117647059</v>
      </c>
      <c r="S27" s="5">
        <f t="shared" si="18"/>
        <v>10.253429702605654</v>
      </c>
      <c r="T27" s="31">
        <v>0</v>
      </c>
      <c r="U27" s="31">
        <v>0</v>
      </c>
      <c r="V27" s="6">
        <v>0</v>
      </c>
      <c r="W27" s="6" t="e">
        <f t="shared" si="19"/>
        <v>#DIV/0!</v>
      </c>
      <c r="X27" s="5" t="e">
        <f t="shared" si="20"/>
        <v>#DIV/0!</v>
      </c>
      <c r="Y27" s="31">
        <v>0</v>
      </c>
      <c r="Z27" s="31">
        <v>0</v>
      </c>
      <c r="AA27" s="6">
        <v>317.352</v>
      </c>
      <c r="AB27" s="6" t="e">
        <f t="shared" si="21"/>
        <v>#DIV/0!</v>
      </c>
      <c r="AC27" s="5" t="e">
        <f t="shared" si="22"/>
        <v>#DIV/0!</v>
      </c>
      <c r="AD27" s="5">
        <v>1580.3999999999999</v>
      </c>
      <c r="AE27" s="5">
        <v>689.2</v>
      </c>
      <c r="AF27" s="5">
        <v>260.2</v>
      </c>
      <c r="AG27" s="6">
        <f t="shared" si="23"/>
        <v>37.753917585606494</v>
      </c>
      <c r="AH27" s="5">
        <f t="shared" si="24"/>
        <v>16.464186281953936</v>
      </c>
      <c r="AI27" s="31">
        <v>4344.4</v>
      </c>
      <c r="AJ27" s="31">
        <v>1700</v>
      </c>
      <c r="AK27" s="6">
        <v>445.45</v>
      </c>
      <c r="AL27" s="6">
        <f t="shared" si="25"/>
        <v>26.20294117647059</v>
      </c>
      <c r="AM27" s="5">
        <f t="shared" si="26"/>
        <v>10.253429702605654</v>
      </c>
      <c r="AN27" s="31">
        <v>24</v>
      </c>
      <c r="AO27" s="31">
        <v>12</v>
      </c>
      <c r="AP27" s="6">
        <v>0</v>
      </c>
      <c r="AQ27" s="6">
        <f t="shared" si="27"/>
        <v>0</v>
      </c>
      <c r="AR27" s="5">
        <f t="shared" si="28"/>
        <v>0</v>
      </c>
      <c r="AS27" s="7">
        <v>0</v>
      </c>
      <c r="AT27" s="7">
        <v>0</v>
      </c>
      <c r="AU27" s="6">
        <v>0</v>
      </c>
      <c r="AV27" s="6" t="e">
        <f t="shared" si="29"/>
        <v>#DIV/0!</v>
      </c>
      <c r="AW27" s="5" t="e">
        <f t="shared" si="30"/>
        <v>#DIV/0!</v>
      </c>
      <c r="AX27" s="7">
        <v>0</v>
      </c>
      <c r="AY27" s="7">
        <v>0</v>
      </c>
      <c r="AZ27" s="5">
        <v>0</v>
      </c>
      <c r="BA27" s="5">
        <v>0</v>
      </c>
      <c r="BB27" s="5">
        <v>0</v>
      </c>
      <c r="BC27" s="5">
        <v>0</v>
      </c>
      <c r="BD27" s="5">
        <v>18817.5</v>
      </c>
      <c r="BE27" s="5">
        <v>9408.8</v>
      </c>
      <c r="BF27" s="5">
        <v>9408.8</v>
      </c>
      <c r="BG27" s="8">
        <v>0</v>
      </c>
      <c r="BH27" s="8">
        <v>0</v>
      </c>
      <c r="BI27" s="8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6">
        <f t="shared" si="4"/>
        <v>238.5</v>
      </c>
      <c r="BT27" s="6">
        <f t="shared" si="4"/>
        <v>120</v>
      </c>
      <c r="BU27" s="6">
        <f t="shared" si="5"/>
        <v>57.4</v>
      </c>
      <c r="BV27" s="6">
        <f t="shared" si="31"/>
        <v>47.833333333333336</v>
      </c>
      <c r="BW27" s="5">
        <f t="shared" si="32"/>
        <v>24.067085953878404</v>
      </c>
      <c r="BX27" s="31">
        <v>238.5</v>
      </c>
      <c r="BY27" s="31">
        <v>120</v>
      </c>
      <c r="BZ27" s="6">
        <v>57.4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31">
        <v>720</v>
      </c>
      <c r="CT27" s="31">
        <v>360</v>
      </c>
      <c r="CU27" s="5">
        <v>36.8</v>
      </c>
      <c r="CV27" s="5">
        <v>720</v>
      </c>
      <c r="CW27" s="5">
        <v>360</v>
      </c>
      <c r="CX27" s="5">
        <v>36.8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6">
        <f t="shared" si="33"/>
        <v>25724.8</v>
      </c>
      <c r="DM27" s="6">
        <f t="shared" si="34"/>
        <v>12290</v>
      </c>
      <c r="DN27" s="6">
        <f t="shared" si="35"/>
        <v>10526.001999999999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6">
        <f t="shared" si="6"/>
        <v>0</v>
      </c>
      <c r="EI27" s="6">
        <f t="shared" si="36"/>
        <v>0</v>
      </c>
      <c r="EJ27" s="6">
        <f t="shared" si="7"/>
        <v>0</v>
      </c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s="10" customFormat="1" ht="20.25" customHeight="1">
      <c r="A28" s="15">
        <v>19</v>
      </c>
      <c r="B28" s="34" t="s">
        <v>73</v>
      </c>
      <c r="C28" s="5">
        <v>576.5106</v>
      </c>
      <c r="D28" s="32">
        <v>137.2365</v>
      </c>
      <c r="E28" s="19">
        <f t="shared" si="8"/>
        <v>48970.5</v>
      </c>
      <c r="F28" s="27">
        <f t="shared" si="9"/>
        <v>22975.899999999998</v>
      </c>
      <c r="G28" s="6">
        <f t="shared" si="0"/>
        <v>21963.013</v>
      </c>
      <c r="H28" s="6">
        <f t="shared" si="10"/>
        <v>95.59152416227438</v>
      </c>
      <c r="I28" s="6">
        <f t="shared" si="11"/>
        <v>44.84947672578389</v>
      </c>
      <c r="J28" s="6">
        <f t="shared" si="12"/>
        <v>11617.3</v>
      </c>
      <c r="K28" s="6">
        <f t="shared" si="13"/>
        <v>4299.3</v>
      </c>
      <c r="L28" s="6">
        <f t="shared" si="14"/>
        <v>3286.413</v>
      </c>
      <c r="M28" s="6">
        <f t="shared" si="15"/>
        <v>76.44065312957923</v>
      </c>
      <c r="N28" s="6">
        <f t="shared" si="16"/>
        <v>28.288956986563147</v>
      </c>
      <c r="O28" s="6">
        <f t="shared" si="1"/>
        <v>4759.9</v>
      </c>
      <c r="P28" s="6">
        <f t="shared" si="2"/>
        <v>1100</v>
      </c>
      <c r="Q28" s="6">
        <f t="shared" si="3"/>
        <v>948.089</v>
      </c>
      <c r="R28" s="6">
        <f t="shared" si="17"/>
        <v>86.1899090909091</v>
      </c>
      <c r="S28" s="5">
        <f t="shared" si="18"/>
        <v>19.918254585180364</v>
      </c>
      <c r="T28" s="31">
        <v>0</v>
      </c>
      <c r="U28" s="31">
        <v>0</v>
      </c>
      <c r="V28" s="6">
        <v>0</v>
      </c>
      <c r="W28" s="6" t="e">
        <f t="shared" si="19"/>
        <v>#DIV/0!</v>
      </c>
      <c r="X28" s="5" t="e">
        <f t="shared" si="20"/>
        <v>#DIV/0!</v>
      </c>
      <c r="Y28" s="31">
        <v>127.29999999999995</v>
      </c>
      <c r="Z28" s="31">
        <v>127.29999999999995</v>
      </c>
      <c r="AA28" s="6">
        <v>98.68</v>
      </c>
      <c r="AB28" s="6">
        <f t="shared" si="21"/>
        <v>77.5176747839749</v>
      </c>
      <c r="AC28" s="5">
        <f t="shared" si="22"/>
        <v>77.5176747839749</v>
      </c>
      <c r="AD28" s="5">
        <v>2075.3</v>
      </c>
      <c r="AE28" s="5">
        <v>720</v>
      </c>
      <c r="AF28" s="5">
        <v>517.644</v>
      </c>
      <c r="AG28" s="6">
        <f t="shared" si="23"/>
        <v>71.895</v>
      </c>
      <c r="AH28" s="5">
        <f t="shared" si="24"/>
        <v>24.943092564930367</v>
      </c>
      <c r="AI28" s="31">
        <v>4759.9</v>
      </c>
      <c r="AJ28" s="31">
        <v>1100</v>
      </c>
      <c r="AK28" s="6">
        <v>948.089</v>
      </c>
      <c r="AL28" s="6">
        <f t="shared" si="25"/>
        <v>86.1899090909091</v>
      </c>
      <c r="AM28" s="5">
        <f t="shared" si="26"/>
        <v>19.918254585180364</v>
      </c>
      <c r="AN28" s="31">
        <v>64</v>
      </c>
      <c r="AO28" s="31">
        <v>42</v>
      </c>
      <c r="AP28" s="6">
        <v>6</v>
      </c>
      <c r="AQ28" s="6">
        <f t="shared" si="27"/>
        <v>14.285714285714285</v>
      </c>
      <c r="AR28" s="5">
        <f t="shared" si="28"/>
        <v>9.375</v>
      </c>
      <c r="AS28" s="7">
        <v>0</v>
      </c>
      <c r="AT28" s="7">
        <v>0</v>
      </c>
      <c r="AU28" s="6">
        <v>0</v>
      </c>
      <c r="AV28" s="6" t="e">
        <f t="shared" si="29"/>
        <v>#DIV/0!</v>
      </c>
      <c r="AW28" s="5" t="e">
        <f t="shared" si="30"/>
        <v>#DIV/0!</v>
      </c>
      <c r="AX28" s="7">
        <v>0</v>
      </c>
      <c r="AY28" s="7">
        <v>0</v>
      </c>
      <c r="AZ28" s="5">
        <v>0</v>
      </c>
      <c r="BA28" s="5">
        <v>0</v>
      </c>
      <c r="BB28" s="5">
        <v>0</v>
      </c>
      <c r="BC28" s="5">
        <v>0</v>
      </c>
      <c r="BD28" s="5">
        <v>37353.2</v>
      </c>
      <c r="BE28" s="5">
        <v>18676.6</v>
      </c>
      <c r="BF28" s="5">
        <v>18676.6</v>
      </c>
      <c r="BG28" s="8">
        <v>0</v>
      </c>
      <c r="BH28" s="8">
        <v>0</v>
      </c>
      <c r="BI28" s="8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6">
        <f t="shared" si="4"/>
        <v>2462</v>
      </c>
      <c r="BT28" s="6">
        <f t="shared" si="4"/>
        <v>1230</v>
      </c>
      <c r="BU28" s="6">
        <f t="shared" si="5"/>
        <v>813.5</v>
      </c>
      <c r="BV28" s="6">
        <f t="shared" si="31"/>
        <v>66.13821138211382</v>
      </c>
      <c r="BW28" s="5">
        <f t="shared" si="32"/>
        <v>33.04224207961008</v>
      </c>
      <c r="BX28" s="31">
        <v>1506</v>
      </c>
      <c r="BY28" s="31">
        <v>650</v>
      </c>
      <c r="BZ28" s="6">
        <v>376.5</v>
      </c>
      <c r="CA28" s="5">
        <v>800</v>
      </c>
      <c r="CB28" s="5">
        <v>500</v>
      </c>
      <c r="CC28" s="6">
        <v>437</v>
      </c>
      <c r="CD28" s="6">
        <v>0</v>
      </c>
      <c r="CE28" s="6">
        <v>0</v>
      </c>
      <c r="CF28" s="6">
        <v>0</v>
      </c>
      <c r="CG28" s="31">
        <v>156</v>
      </c>
      <c r="CH28" s="31">
        <v>80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31">
        <v>2128.8</v>
      </c>
      <c r="CT28" s="31">
        <v>1080</v>
      </c>
      <c r="CU28" s="5">
        <v>902.5</v>
      </c>
      <c r="CV28" s="5">
        <v>1728.8</v>
      </c>
      <c r="CW28" s="5">
        <v>1080</v>
      </c>
      <c r="CX28" s="5">
        <v>497.9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6">
        <f t="shared" si="33"/>
        <v>48970.5</v>
      </c>
      <c r="DM28" s="6">
        <f t="shared" si="34"/>
        <v>22975.899999999998</v>
      </c>
      <c r="DN28" s="6">
        <f t="shared" si="35"/>
        <v>21963.013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5">
        <v>0</v>
      </c>
      <c r="DY28" s="5">
        <v>0</v>
      </c>
      <c r="DZ28" s="5">
        <v>0</v>
      </c>
      <c r="EA28" s="5">
        <v>0</v>
      </c>
      <c r="EB28" s="5">
        <v>0</v>
      </c>
      <c r="EC28" s="5">
        <v>0</v>
      </c>
      <c r="ED28" s="5">
        <v>740</v>
      </c>
      <c r="EE28" s="5">
        <v>740</v>
      </c>
      <c r="EF28" s="5">
        <v>740</v>
      </c>
      <c r="EG28" s="5">
        <v>0</v>
      </c>
      <c r="EH28" s="6">
        <f t="shared" si="6"/>
        <v>740</v>
      </c>
      <c r="EI28" s="6">
        <f t="shared" si="36"/>
        <v>740</v>
      </c>
      <c r="EJ28" s="6">
        <f t="shared" si="7"/>
        <v>740</v>
      </c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s="10" customFormat="1" ht="20.25" customHeight="1">
      <c r="A29" s="15">
        <v>20</v>
      </c>
      <c r="B29" s="34" t="s">
        <v>74</v>
      </c>
      <c r="C29" s="5">
        <v>8309.878</v>
      </c>
      <c r="D29" s="32">
        <v>3534.852</v>
      </c>
      <c r="E29" s="19">
        <f t="shared" si="8"/>
        <v>24536.6</v>
      </c>
      <c r="F29" s="27">
        <f t="shared" si="9"/>
        <v>12021.1</v>
      </c>
      <c r="G29" s="6">
        <f t="shared" si="0"/>
        <v>10151.571</v>
      </c>
      <c r="H29" s="6">
        <f t="shared" si="10"/>
        <v>84.44793737677915</v>
      </c>
      <c r="I29" s="6">
        <f t="shared" si="11"/>
        <v>41.37317721281678</v>
      </c>
      <c r="J29" s="6">
        <f t="shared" si="12"/>
        <v>7961.3</v>
      </c>
      <c r="K29" s="6">
        <f t="shared" si="13"/>
        <v>3733.4</v>
      </c>
      <c r="L29" s="6">
        <f t="shared" si="14"/>
        <v>1863.8709999999992</v>
      </c>
      <c r="M29" s="6">
        <f t="shared" si="15"/>
        <v>49.92422456741842</v>
      </c>
      <c r="N29" s="6">
        <f t="shared" si="16"/>
        <v>23.411641314860628</v>
      </c>
      <c r="O29" s="6">
        <f t="shared" si="1"/>
        <v>2500</v>
      </c>
      <c r="P29" s="6">
        <f t="shared" si="2"/>
        <v>1150</v>
      </c>
      <c r="Q29" s="6">
        <f t="shared" si="3"/>
        <v>655.239</v>
      </c>
      <c r="R29" s="6">
        <f t="shared" si="17"/>
        <v>56.977304347826085</v>
      </c>
      <c r="S29" s="5">
        <f t="shared" si="18"/>
        <v>26.209560000000003</v>
      </c>
      <c r="T29" s="31">
        <v>0</v>
      </c>
      <c r="U29" s="31">
        <v>0</v>
      </c>
      <c r="V29" s="6">
        <v>0</v>
      </c>
      <c r="W29" s="6" t="e">
        <f t="shared" si="19"/>
        <v>#DIV/0!</v>
      </c>
      <c r="X29" s="5" t="e">
        <f t="shared" si="20"/>
        <v>#DIV/0!</v>
      </c>
      <c r="Y29" s="31">
        <v>306</v>
      </c>
      <c r="Z29" s="31">
        <v>106</v>
      </c>
      <c r="AA29" s="6">
        <v>269.74</v>
      </c>
      <c r="AB29" s="6">
        <f t="shared" si="21"/>
        <v>254.47169811320754</v>
      </c>
      <c r="AC29" s="5">
        <f t="shared" si="22"/>
        <v>88.15032679738563</v>
      </c>
      <c r="AD29" s="5">
        <v>1078.3</v>
      </c>
      <c r="AE29" s="5">
        <v>503.4</v>
      </c>
      <c r="AF29" s="5">
        <v>0.7419999999992797</v>
      </c>
      <c r="AG29" s="6">
        <f t="shared" si="23"/>
        <v>0.14739769566930466</v>
      </c>
      <c r="AH29" s="5">
        <f t="shared" si="24"/>
        <v>0.06881201891860148</v>
      </c>
      <c r="AI29" s="31">
        <v>2500</v>
      </c>
      <c r="AJ29" s="31">
        <v>1150</v>
      </c>
      <c r="AK29" s="6">
        <v>655.239</v>
      </c>
      <c r="AL29" s="6">
        <f t="shared" si="25"/>
        <v>56.977304347826085</v>
      </c>
      <c r="AM29" s="5">
        <f t="shared" si="26"/>
        <v>26.209560000000003</v>
      </c>
      <c r="AN29" s="31">
        <v>88</v>
      </c>
      <c r="AO29" s="31">
        <v>44</v>
      </c>
      <c r="AP29" s="6">
        <v>0</v>
      </c>
      <c r="AQ29" s="6">
        <f t="shared" si="27"/>
        <v>0</v>
      </c>
      <c r="AR29" s="5">
        <f t="shared" si="28"/>
        <v>0</v>
      </c>
      <c r="AS29" s="7">
        <v>0</v>
      </c>
      <c r="AT29" s="7">
        <v>0</v>
      </c>
      <c r="AU29" s="6">
        <v>0</v>
      </c>
      <c r="AV29" s="6" t="e">
        <f t="shared" si="29"/>
        <v>#DIV/0!</v>
      </c>
      <c r="AW29" s="5" t="e">
        <f t="shared" si="30"/>
        <v>#DIV/0!</v>
      </c>
      <c r="AX29" s="7">
        <v>0</v>
      </c>
      <c r="AY29" s="7">
        <v>0</v>
      </c>
      <c r="AZ29" s="5">
        <v>0</v>
      </c>
      <c r="BA29" s="5">
        <v>0</v>
      </c>
      <c r="BB29" s="5">
        <v>0</v>
      </c>
      <c r="BC29" s="5">
        <v>0</v>
      </c>
      <c r="BD29" s="5">
        <v>16575.3</v>
      </c>
      <c r="BE29" s="5">
        <v>8287.7</v>
      </c>
      <c r="BF29" s="5">
        <v>8287.7</v>
      </c>
      <c r="BG29" s="8">
        <v>0</v>
      </c>
      <c r="BH29" s="8">
        <v>0</v>
      </c>
      <c r="BI29" s="8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6">
        <f t="shared" si="4"/>
        <v>3329</v>
      </c>
      <c r="BT29" s="6">
        <f t="shared" si="4"/>
        <v>1600</v>
      </c>
      <c r="BU29" s="6">
        <f t="shared" si="5"/>
        <v>736.65</v>
      </c>
      <c r="BV29" s="6">
        <f t="shared" si="31"/>
        <v>46.040625</v>
      </c>
      <c r="BW29" s="5">
        <f t="shared" si="32"/>
        <v>22.1282667467708</v>
      </c>
      <c r="BX29" s="31">
        <v>3329</v>
      </c>
      <c r="BY29" s="31">
        <v>1600</v>
      </c>
      <c r="BZ29" s="6">
        <v>736.65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31">
        <v>660</v>
      </c>
      <c r="CT29" s="31">
        <v>330</v>
      </c>
      <c r="CU29" s="5">
        <v>201.5</v>
      </c>
      <c r="CV29" s="5">
        <v>660</v>
      </c>
      <c r="CW29" s="5">
        <v>330</v>
      </c>
      <c r="CX29" s="5">
        <v>201.5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6">
        <f t="shared" si="33"/>
        <v>24536.6</v>
      </c>
      <c r="DM29" s="6">
        <f t="shared" si="34"/>
        <v>12021.1</v>
      </c>
      <c r="DN29" s="6">
        <f t="shared" si="35"/>
        <v>10151.571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0</v>
      </c>
      <c r="EH29" s="6">
        <f t="shared" si="6"/>
        <v>0</v>
      </c>
      <c r="EI29" s="6">
        <f t="shared" si="36"/>
        <v>0</v>
      </c>
      <c r="EJ29" s="6">
        <f t="shared" si="7"/>
        <v>0</v>
      </c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10" customFormat="1" ht="20.25" customHeight="1">
      <c r="A30" s="15">
        <v>21</v>
      </c>
      <c r="B30" s="34" t="s">
        <v>75</v>
      </c>
      <c r="C30" s="5">
        <v>21.61</v>
      </c>
      <c r="D30" s="32">
        <v>0</v>
      </c>
      <c r="E30" s="19">
        <f t="shared" si="8"/>
        <v>7304.3</v>
      </c>
      <c r="F30" s="27">
        <f t="shared" si="9"/>
        <v>3604</v>
      </c>
      <c r="G30" s="6">
        <f t="shared" si="0"/>
        <v>3209.3799999999997</v>
      </c>
      <c r="H30" s="6">
        <f t="shared" si="10"/>
        <v>89.05049944506104</v>
      </c>
      <c r="I30" s="6">
        <f t="shared" si="11"/>
        <v>43.938228166970134</v>
      </c>
      <c r="J30" s="6">
        <f t="shared" si="12"/>
        <v>3026</v>
      </c>
      <c r="K30" s="6">
        <f t="shared" si="13"/>
        <v>1464.8</v>
      </c>
      <c r="L30" s="6">
        <f t="shared" si="14"/>
        <v>1070.18</v>
      </c>
      <c r="M30" s="6">
        <f t="shared" si="15"/>
        <v>73.05980338612781</v>
      </c>
      <c r="N30" s="6">
        <f t="shared" si="16"/>
        <v>35.36615994712492</v>
      </c>
      <c r="O30" s="6">
        <f t="shared" si="1"/>
        <v>489.1</v>
      </c>
      <c r="P30" s="6">
        <f t="shared" si="2"/>
        <v>189</v>
      </c>
      <c r="Q30" s="6">
        <f t="shared" si="3"/>
        <v>70.818</v>
      </c>
      <c r="R30" s="6">
        <f t="shared" si="17"/>
        <v>37.46984126984127</v>
      </c>
      <c r="S30" s="5">
        <f t="shared" si="18"/>
        <v>14.479247597628294</v>
      </c>
      <c r="T30" s="31">
        <v>0</v>
      </c>
      <c r="U30" s="31">
        <v>0</v>
      </c>
      <c r="V30" s="6">
        <v>0</v>
      </c>
      <c r="W30" s="6" t="e">
        <f t="shared" si="19"/>
        <v>#DIV/0!</v>
      </c>
      <c r="X30" s="5" t="e">
        <f t="shared" si="20"/>
        <v>#DIV/0!</v>
      </c>
      <c r="Y30" s="31">
        <v>0</v>
      </c>
      <c r="Z30" s="31">
        <v>0</v>
      </c>
      <c r="AA30" s="6">
        <v>12</v>
      </c>
      <c r="AB30" s="6" t="e">
        <f t="shared" si="21"/>
        <v>#DIV/0!</v>
      </c>
      <c r="AC30" s="5" t="e">
        <f t="shared" si="22"/>
        <v>#DIV/0!</v>
      </c>
      <c r="AD30" s="5">
        <v>1554.9</v>
      </c>
      <c r="AE30" s="5">
        <v>773.8</v>
      </c>
      <c r="AF30" s="5">
        <v>759.462</v>
      </c>
      <c r="AG30" s="6">
        <f t="shared" si="23"/>
        <v>98.14706642543293</v>
      </c>
      <c r="AH30" s="5">
        <f t="shared" si="24"/>
        <v>48.843141038008866</v>
      </c>
      <c r="AI30" s="31">
        <v>489.1</v>
      </c>
      <c r="AJ30" s="31">
        <v>189</v>
      </c>
      <c r="AK30" s="6">
        <v>70.818</v>
      </c>
      <c r="AL30" s="6">
        <f t="shared" si="25"/>
        <v>37.46984126984127</v>
      </c>
      <c r="AM30" s="5">
        <f t="shared" si="26"/>
        <v>14.479247597628294</v>
      </c>
      <c r="AN30" s="31">
        <v>0</v>
      </c>
      <c r="AO30" s="31">
        <v>0</v>
      </c>
      <c r="AP30" s="6">
        <v>0</v>
      </c>
      <c r="AQ30" s="6" t="e">
        <f t="shared" si="27"/>
        <v>#DIV/0!</v>
      </c>
      <c r="AR30" s="5" t="e">
        <f t="shared" si="28"/>
        <v>#DIV/0!</v>
      </c>
      <c r="AS30" s="7">
        <v>0</v>
      </c>
      <c r="AT30" s="7">
        <v>0</v>
      </c>
      <c r="AU30" s="6">
        <v>0</v>
      </c>
      <c r="AV30" s="6" t="e">
        <f t="shared" si="29"/>
        <v>#DIV/0!</v>
      </c>
      <c r="AW30" s="5" t="e">
        <f t="shared" si="30"/>
        <v>#DIV/0!</v>
      </c>
      <c r="AX30" s="7">
        <v>0</v>
      </c>
      <c r="AY30" s="7">
        <v>0</v>
      </c>
      <c r="AZ30" s="5">
        <v>0</v>
      </c>
      <c r="BA30" s="5">
        <v>0</v>
      </c>
      <c r="BB30" s="5">
        <v>0</v>
      </c>
      <c r="BC30" s="5">
        <v>0</v>
      </c>
      <c r="BD30" s="5">
        <v>4278.3</v>
      </c>
      <c r="BE30" s="5">
        <v>2139.2</v>
      </c>
      <c r="BF30" s="5">
        <v>2139.2</v>
      </c>
      <c r="BG30" s="8">
        <v>0</v>
      </c>
      <c r="BH30" s="8">
        <v>0</v>
      </c>
      <c r="BI30" s="8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6">
        <f t="shared" si="4"/>
        <v>842</v>
      </c>
      <c r="BT30" s="6">
        <f t="shared" si="4"/>
        <v>432</v>
      </c>
      <c r="BU30" s="6">
        <f t="shared" si="5"/>
        <v>227.9</v>
      </c>
      <c r="BV30" s="6">
        <f t="shared" si="31"/>
        <v>52.75462962962963</v>
      </c>
      <c r="BW30" s="5">
        <f t="shared" si="32"/>
        <v>27.066508313539195</v>
      </c>
      <c r="BX30" s="31">
        <v>842</v>
      </c>
      <c r="BY30" s="31">
        <v>432</v>
      </c>
      <c r="BZ30" s="6">
        <v>227.9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31">
        <v>140</v>
      </c>
      <c r="CT30" s="31">
        <v>70</v>
      </c>
      <c r="CU30" s="5">
        <v>0</v>
      </c>
      <c r="CV30" s="5">
        <v>140</v>
      </c>
      <c r="CW30" s="5">
        <v>70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6">
        <f t="shared" si="33"/>
        <v>7304.3</v>
      </c>
      <c r="DM30" s="6">
        <f t="shared" si="34"/>
        <v>3604</v>
      </c>
      <c r="DN30" s="6">
        <f t="shared" si="35"/>
        <v>3209.3799999999997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6">
        <f t="shared" si="6"/>
        <v>0</v>
      </c>
      <c r="EI30" s="6">
        <f t="shared" si="36"/>
        <v>0</v>
      </c>
      <c r="EJ30" s="6">
        <f t="shared" si="7"/>
        <v>0</v>
      </c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s="10" customFormat="1" ht="20.25" customHeight="1">
      <c r="A31" s="15">
        <v>22</v>
      </c>
      <c r="B31" s="34" t="s">
        <v>76</v>
      </c>
      <c r="C31" s="5">
        <v>2333.0954</v>
      </c>
      <c r="D31" s="32">
        <v>1632.3521</v>
      </c>
      <c r="E31" s="19">
        <f t="shared" si="8"/>
        <v>23062.7</v>
      </c>
      <c r="F31" s="27">
        <f t="shared" si="9"/>
        <v>9931.3</v>
      </c>
      <c r="G31" s="6">
        <f t="shared" si="0"/>
        <v>9865.775000000001</v>
      </c>
      <c r="H31" s="6">
        <f t="shared" si="10"/>
        <v>99.34021729280157</v>
      </c>
      <c r="I31" s="6">
        <f t="shared" si="11"/>
        <v>42.77805720925998</v>
      </c>
      <c r="J31" s="6">
        <f t="shared" si="12"/>
        <v>6680.2</v>
      </c>
      <c r="K31" s="6">
        <f t="shared" si="13"/>
        <v>1740</v>
      </c>
      <c r="L31" s="6">
        <f t="shared" si="14"/>
        <v>1674.4750000000001</v>
      </c>
      <c r="M31" s="6">
        <f t="shared" si="15"/>
        <v>96.23419540229887</v>
      </c>
      <c r="N31" s="6">
        <f t="shared" si="16"/>
        <v>25.066240531720606</v>
      </c>
      <c r="O31" s="6">
        <f t="shared" si="1"/>
        <v>2875.5</v>
      </c>
      <c r="P31" s="6">
        <f t="shared" si="2"/>
        <v>600</v>
      </c>
      <c r="Q31" s="6">
        <f t="shared" si="3"/>
        <v>666.975</v>
      </c>
      <c r="R31" s="6">
        <f t="shared" si="17"/>
        <v>111.16250000000001</v>
      </c>
      <c r="S31" s="5">
        <f t="shared" si="18"/>
        <v>23.19509650495566</v>
      </c>
      <c r="T31" s="31">
        <v>0</v>
      </c>
      <c r="U31" s="31">
        <v>0</v>
      </c>
      <c r="V31" s="6">
        <v>0</v>
      </c>
      <c r="W31" s="6" t="e">
        <f t="shared" si="19"/>
        <v>#DIV/0!</v>
      </c>
      <c r="X31" s="5" t="e">
        <f t="shared" si="20"/>
        <v>#DIV/0!</v>
      </c>
      <c r="Y31" s="31">
        <v>57.29999999999973</v>
      </c>
      <c r="Z31" s="31">
        <v>57.299999999999955</v>
      </c>
      <c r="AA31" s="6">
        <v>247.45</v>
      </c>
      <c r="AB31" s="6">
        <f t="shared" si="21"/>
        <v>431.8499127399655</v>
      </c>
      <c r="AC31" s="5">
        <f t="shared" si="22"/>
        <v>431.8499127399671</v>
      </c>
      <c r="AD31" s="5">
        <v>2571.4</v>
      </c>
      <c r="AE31" s="5">
        <v>592.7</v>
      </c>
      <c r="AF31" s="5">
        <v>90.35</v>
      </c>
      <c r="AG31" s="6">
        <f t="shared" si="23"/>
        <v>15.243799561329507</v>
      </c>
      <c r="AH31" s="5">
        <f t="shared" si="24"/>
        <v>3.513650151668352</v>
      </c>
      <c r="AI31" s="31">
        <v>2875.5</v>
      </c>
      <c r="AJ31" s="31">
        <v>600</v>
      </c>
      <c r="AK31" s="6">
        <v>666.975</v>
      </c>
      <c r="AL31" s="6">
        <f t="shared" si="25"/>
        <v>111.16250000000001</v>
      </c>
      <c r="AM31" s="5">
        <f t="shared" si="26"/>
        <v>23.19509650495566</v>
      </c>
      <c r="AN31" s="31">
        <v>40</v>
      </c>
      <c r="AO31" s="31">
        <v>20</v>
      </c>
      <c r="AP31" s="6">
        <v>120</v>
      </c>
      <c r="AQ31" s="6">
        <f t="shared" si="27"/>
        <v>600</v>
      </c>
      <c r="AR31" s="5">
        <f t="shared" si="28"/>
        <v>300</v>
      </c>
      <c r="AS31" s="7">
        <v>0</v>
      </c>
      <c r="AT31" s="7">
        <v>0</v>
      </c>
      <c r="AU31" s="6">
        <v>0</v>
      </c>
      <c r="AV31" s="6" t="e">
        <f t="shared" si="29"/>
        <v>#DIV/0!</v>
      </c>
      <c r="AW31" s="5" t="e">
        <f t="shared" si="30"/>
        <v>#DIV/0!</v>
      </c>
      <c r="AX31" s="7">
        <v>0</v>
      </c>
      <c r="AY31" s="7">
        <v>0</v>
      </c>
      <c r="AZ31" s="5">
        <v>0</v>
      </c>
      <c r="BA31" s="5">
        <v>0</v>
      </c>
      <c r="BB31" s="5">
        <v>0</v>
      </c>
      <c r="BC31" s="5">
        <v>0</v>
      </c>
      <c r="BD31" s="5">
        <v>16382.5</v>
      </c>
      <c r="BE31" s="5">
        <v>8191.3</v>
      </c>
      <c r="BF31" s="5">
        <v>8191.3</v>
      </c>
      <c r="BG31" s="8">
        <v>0</v>
      </c>
      <c r="BH31" s="8">
        <v>0</v>
      </c>
      <c r="BI31" s="8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6">
        <f t="shared" si="4"/>
        <v>736</v>
      </c>
      <c r="BT31" s="6">
        <f t="shared" si="4"/>
        <v>270</v>
      </c>
      <c r="BU31" s="6">
        <f t="shared" si="5"/>
        <v>545.5</v>
      </c>
      <c r="BV31" s="6">
        <f t="shared" si="31"/>
        <v>202.037037037037</v>
      </c>
      <c r="BW31" s="5">
        <f t="shared" si="32"/>
        <v>74.11684782608695</v>
      </c>
      <c r="BX31" s="31">
        <v>706</v>
      </c>
      <c r="BY31" s="31">
        <v>250</v>
      </c>
      <c r="BZ31" s="6">
        <v>530.5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31">
        <v>30</v>
      </c>
      <c r="CH31" s="31">
        <v>20</v>
      </c>
      <c r="CI31" s="5">
        <v>15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31">
        <v>400</v>
      </c>
      <c r="CT31" s="31">
        <v>200</v>
      </c>
      <c r="CU31" s="5">
        <v>4.2</v>
      </c>
      <c r="CV31" s="5">
        <v>400</v>
      </c>
      <c r="CW31" s="5">
        <v>200</v>
      </c>
      <c r="CX31" s="5">
        <v>4.2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6">
        <f t="shared" si="33"/>
        <v>23062.7</v>
      </c>
      <c r="DM31" s="6">
        <f t="shared" si="34"/>
        <v>9931.3</v>
      </c>
      <c r="DN31" s="6">
        <f t="shared" si="35"/>
        <v>9865.775000000001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v>0</v>
      </c>
      <c r="DU31" s="5">
        <v>0</v>
      </c>
      <c r="DV31" s="5">
        <v>0</v>
      </c>
      <c r="DW31" s="5">
        <v>0</v>
      </c>
      <c r="DX31" s="5">
        <v>0</v>
      </c>
      <c r="DY31" s="5">
        <v>0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6">
        <f t="shared" si="6"/>
        <v>0</v>
      </c>
      <c r="EI31" s="6">
        <f t="shared" si="36"/>
        <v>0</v>
      </c>
      <c r="EJ31" s="6">
        <f t="shared" si="7"/>
        <v>0</v>
      </c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s="10" customFormat="1" ht="20.25" customHeight="1">
      <c r="A32" s="15">
        <v>23</v>
      </c>
      <c r="B32" s="34" t="s">
        <v>77</v>
      </c>
      <c r="C32" s="5">
        <v>8963.4962</v>
      </c>
      <c r="D32" s="32">
        <v>2472.1697</v>
      </c>
      <c r="E32" s="19">
        <f t="shared" si="8"/>
        <v>56499.100000000006</v>
      </c>
      <c r="F32" s="27">
        <f t="shared" si="9"/>
        <v>31680.699999999997</v>
      </c>
      <c r="G32" s="6">
        <f t="shared" si="0"/>
        <v>22404.816999999995</v>
      </c>
      <c r="H32" s="6">
        <f t="shared" si="10"/>
        <v>70.72071324181599</v>
      </c>
      <c r="I32" s="6">
        <f t="shared" si="11"/>
        <v>39.655175038186435</v>
      </c>
      <c r="J32" s="6">
        <f t="shared" si="12"/>
        <v>9667.8</v>
      </c>
      <c r="K32" s="6">
        <f t="shared" si="13"/>
        <v>3785.6</v>
      </c>
      <c r="L32" s="6">
        <f t="shared" si="14"/>
        <v>3468.517</v>
      </c>
      <c r="M32" s="6">
        <f t="shared" si="15"/>
        <v>91.62396978021978</v>
      </c>
      <c r="N32" s="6">
        <f t="shared" si="16"/>
        <v>35.877004075384264</v>
      </c>
      <c r="O32" s="6">
        <f t="shared" si="1"/>
        <v>3346.3999999999996</v>
      </c>
      <c r="P32" s="6">
        <f t="shared" si="2"/>
        <v>1318</v>
      </c>
      <c r="Q32" s="6">
        <f t="shared" si="3"/>
        <v>963</v>
      </c>
      <c r="R32" s="6">
        <f t="shared" si="17"/>
        <v>73.06525037936267</v>
      </c>
      <c r="S32" s="5">
        <f t="shared" si="18"/>
        <v>28.777193401864693</v>
      </c>
      <c r="T32" s="31">
        <v>35.7</v>
      </c>
      <c r="U32" s="31">
        <v>18</v>
      </c>
      <c r="V32" s="6">
        <v>0</v>
      </c>
      <c r="W32" s="6">
        <f t="shared" si="19"/>
        <v>0</v>
      </c>
      <c r="X32" s="5">
        <f t="shared" si="20"/>
        <v>0</v>
      </c>
      <c r="Y32" s="31">
        <v>0</v>
      </c>
      <c r="Z32" s="31">
        <v>0</v>
      </c>
      <c r="AA32" s="6">
        <v>0</v>
      </c>
      <c r="AB32" s="6" t="e">
        <f t="shared" si="21"/>
        <v>#DIV/0!</v>
      </c>
      <c r="AC32" s="5" t="e">
        <f t="shared" si="22"/>
        <v>#DIV/0!</v>
      </c>
      <c r="AD32" s="5">
        <v>1328.5</v>
      </c>
      <c r="AE32" s="5">
        <v>654.5</v>
      </c>
      <c r="AF32" s="5">
        <v>395.117</v>
      </c>
      <c r="AG32" s="6">
        <f t="shared" si="23"/>
        <v>60.36928953399542</v>
      </c>
      <c r="AH32" s="5">
        <f t="shared" si="24"/>
        <v>29.7415882574332</v>
      </c>
      <c r="AI32" s="31">
        <v>3310.7</v>
      </c>
      <c r="AJ32" s="31">
        <v>1300</v>
      </c>
      <c r="AK32" s="6">
        <v>963</v>
      </c>
      <c r="AL32" s="6">
        <f t="shared" si="25"/>
        <v>74.07692307692308</v>
      </c>
      <c r="AM32" s="5">
        <f t="shared" si="26"/>
        <v>29.087504153200232</v>
      </c>
      <c r="AN32" s="31">
        <v>80</v>
      </c>
      <c r="AO32" s="31">
        <v>40</v>
      </c>
      <c r="AP32" s="6">
        <v>182</v>
      </c>
      <c r="AQ32" s="6">
        <f t="shared" si="27"/>
        <v>455</v>
      </c>
      <c r="AR32" s="5">
        <f t="shared" si="28"/>
        <v>227.5</v>
      </c>
      <c r="AS32" s="7">
        <v>0</v>
      </c>
      <c r="AT32" s="7">
        <v>0</v>
      </c>
      <c r="AU32" s="6">
        <v>0</v>
      </c>
      <c r="AV32" s="6" t="e">
        <f t="shared" si="29"/>
        <v>#DIV/0!</v>
      </c>
      <c r="AW32" s="5" t="e">
        <f t="shared" si="30"/>
        <v>#DIV/0!</v>
      </c>
      <c r="AX32" s="7">
        <v>0</v>
      </c>
      <c r="AY32" s="7">
        <v>0</v>
      </c>
      <c r="AZ32" s="5">
        <v>0</v>
      </c>
      <c r="BA32" s="5">
        <v>0</v>
      </c>
      <c r="BB32" s="5">
        <v>0</v>
      </c>
      <c r="BC32" s="5">
        <v>0</v>
      </c>
      <c r="BD32" s="5">
        <v>37872.5</v>
      </c>
      <c r="BE32" s="5">
        <v>18936.3</v>
      </c>
      <c r="BF32" s="5">
        <v>18936.3</v>
      </c>
      <c r="BG32" s="8">
        <v>0</v>
      </c>
      <c r="BH32" s="8">
        <v>0</v>
      </c>
      <c r="BI32" s="8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6">
        <f t="shared" si="4"/>
        <v>2242.4</v>
      </c>
      <c r="BT32" s="6">
        <f t="shared" si="4"/>
        <v>1121.1</v>
      </c>
      <c r="BU32" s="6">
        <f t="shared" si="5"/>
        <v>1063.3</v>
      </c>
      <c r="BV32" s="6">
        <f t="shared" si="31"/>
        <v>94.84434929979486</v>
      </c>
      <c r="BW32" s="5">
        <f t="shared" si="32"/>
        <v>47.4179450588655</v>
      </c>
      <c r="BX32" s="31">
        <v>688</v>
      </c>
      <c r="BY32" s="31">
        <v>344</v>
      </c>
      <c r="BZ32" s="6">
        <v>414.1</v>
      </c>
      <c r="CA32" s="5">
        <v>1074.4</v>
      </c>
      <c r="CB32" s="5">
        <v>537.1</v>
      </c>
      <c r="CC32" s="6">
        <v>409.2</v>
      </c>
      <c r="CD32" s="6">
        <v>0</v>
      </c>
      <c r="CE32" s="6">
        <v>0</v>
      </c>
      <c r="CF32" s="6">
        <v>0</v>
      </c>
      <c r="CG32" s="31">
        <v>480</v>
      </c>
      <c r="CH32" s="31">
        <v>240</v>
      </c>
      <c r="CI32" s="5">
        <v>240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31">
        <v>2670.5</v>
      </c>
      <c r="CT32" s="31">
        <v>652</v>
      </c>
      <c r="CU32" s="5">
        <v>865.1</v>
      </c>
      <c r="CV32" s="5">
        <v>700</v>
      </c>
      <c r="CW32" s="5">
        <v>300</v>
      </c>
      <c r="CX32" s="5">
        <v>246.1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6">
        <f t="shared" si="33"/>
        <v>47540.3</v>
      </c>
      <c r="DM32" s="6">
        <f t="shared" si="34"/>
        <v>22721.899999999998</v>
      </c>
      <c r="DN32" s="6">
        <f t="shared" si="35"/>
        <v>22404.816999999995</v>
      </c>
      <c r="DO32" s="5">
        <v>0</v>
      </c>
      <c r="DP32" s="5">
        <v>0</v>
      </c>
      <c r="DQ32" s="5">
        <v>0</v>
      </c>
      <c r="DR32" s="5">
        <v>8958.8</v>
      </c>
      <c r="DS32" s="5">
        <v>8958.8</v>
      </c>
      <c r="DT32" s="5">
        <v>0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6">
        <f t="shared" si="6"/>
        <v>8958.8</v>
      </c>
      <c r="EI32" s="6">
        <f t="shared" si="36"/>
        <v>8958.8</v>
      </c>
      <c r="EJ32" s="6">
        <f t="shared" si="7"/>
        <v>0</v>
      </c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s="10" customFormat="1" ht="20.25" customHeight="1">
      <c r="A33" s="15">
        <v>24</v>
      </c>
      <c r="B33" s="34" t="s">
        <v>78</v>
      </c>
      <c r="C33" s="5">
        <v>19362.9223</v>
      </c>
      <c r="D33" s="32">
        <v>2943.5038</v>
      </c>
      <c r="E33" s="19">
        <f t="shared" si="8"/>
        <v>87508.4</v>
      </c>
      <c r="F33" s="27">
        <f t="shared" si="9"/>
        <v>52544.7</v>
      </c>
      <c r="G33" s="6">
        <f t="shared" si="0"/>
        <v>30822.226</v>
      </c>
      <c r="H33" s="6">
        <f t="shared" si="10"/>
        <v>58.6590579068869</v>
      </c>
      <c r="I33" s="6">
        <f t="shared" si="11"/>
        <v>35.22201982895356</v>
      </c>
      <c r="J33" s="6">
        <f t="shared" si="12"/>
        <v>18813</v>
      </c>
      <c r="K33" s="6">
        <f t="shared" si="13"/>
        <v>8516</v>
      </c>
      <c r="L33" s="6">
        <f t="shared" si="14"/>
        <v>6155.526000000001</v>
      </c>
      <c r="M33" s="6">
        <f t="shared" si="15"/>
        <v>72.2818929074683</v>
      </c>
      <c r="N33" s="6">
        <f t="shared" si="16"/>
        <v>32.719534364535164</v>
      </c>
      <c r="O33" s="6">
        <f t="shared" si="1"/>
        <v>7249.7</v>
      </c>
      <c r="P33" s="6">
        <f t="shared" si="2"/>
        <v>2502</v>
      </c>
      <c r="Q33" s="6">
        <f t="shared" si="3"/>
        <v>1578.077</v>
      </c>
      <c r="R33" s="6">
        <f t="shared" si="17"/>
        <v>63.07262190247802</v>
      </c>
      <c r="S33" s="5">
        <f t="shared" si="18"/>
        <v>21.767480033656568</v>
      </c>
      <c r="T33" s="31">
        <v>4</v>
      </c>
      <c r="U33" s="31">
        <v>2</v>
      </c>
      <c r="V33" s="6">
        <v>0</v>
      </c>
      <c r="W33" s="6">
        <f t="shared" si="19"/>
        <v>0</v>
      </c>
      <c r="X33" s="5">
        <f t="shared" si="20"/>
        <v>0</v>
      </c>
      <c r="Y33" s="31">
        <v>1009</v>
      </c>
      <c r="Z33" s="31">
        <v>505</v>
      </c>
      <c r="AA33" s="6">
        <v>1787</v>
      </c>
      <c r="AB33" s="6">
        <f t="shared" si="21"/>
        <v>353.86138613861385</v>
      </c>
      <c r="AC33" s="5">
        <f t="shared" si="22"/>
        <v>177.10604558969277</v>
      </c>
      <c r="AD33" s="5">
        <v>6370.5</v>
      </c>
      <c r="AE33" s="5">
        <v>3495</v>
      </c>
      <c r="AF33" s="5">
        <v>865.615</v>
      </c>
      <c r="AG33" s="6">
        <f t="shared" si="23"/>
        <v>24.767238912732477</v>
      </c>
      <c r="AH33" s="5">
        <f t="shared" si="24"/>
        <v>13.587865944588337</v>
      </c>
      <c r="AI33" s="31">
        <v>7245.7</v>
      </c>
      <c r="AJ33" s="31">
        <v>2500</v>
      </c>
      <c r="AK33" s="6">
        <v>1578.077</v>
      </c>
      <c r="AL33" s="6">
        <f t="shared" si="25"/>
        <v>63.12308</v>
      </c>
      <c r="AM33" s="5">
        <f t="shared" si="26"/>
        <v>21.77949680500159</v>
      </c>
      <c r="AN33" s="31">
        <v>608</v>
      </c>
      <c r="AO33" s="31">
        <v>304</v>
      </c>
      <c r="AP33" s="6">
        <v>232</v>
      </c>
      <c r="AQ33" s="6">
        <f t="shared" si="27"/>
        <v>76.31578947368422</v>
      </c>
      <c r="AR33" s="5">
        <f t="shared" si="28"/>
        <v>38.15789473684211</v>
      </c>
      <c r="AS33" s="7">
        <v>0</v>
      </c>
      <c r="AT33" s="7">
        <v>0</v>
      </c>
      <c r="AU33" s="6">
        <v>0</v>
      </c>
      <c r="AV33" s="6" t="e">
        <f t="shared" si="29"/>
        <v>#DIV/0!</v>
      </c>
      <c r="AW33" s="5" t="e">
        <f t="shared" si="30"/>
        <v>#DIV/0!</v>
      </c>
      <c r="AX33" s="7">
        <v>0</v>
      </c>
      <c r="AY33" s="7">
        <v>0</v>
      </c>
      <c r="AZ33" s="5">
        <v>0</v>
      </c>
      <c r="BA33" s="5">
        <v>0</v>
      </c>
      <c r="BB33" s="5">
        <v>0</v>
      </c>
      <c r="BC33" s="5">
        <v>0</v>
      </c>
      <c r="BD33" s="5">
        <v>49333.399999999994</v>
      </c>
      <c r="BE33" s="5">
        <v>24666.7</v>
      </c>
      <c r="BF33" s="5">
        <v>24666.7</v>
      </c>
      <c r="BG33" s="8">
        <v>0</v>
      </c>
      <c r="BH33" s="8">
        <v>0</v>
      </c>
      <c r="BI33" s="8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6">
        <f t="shared" si="4"/>
        <v>2298</v>
      </c>
      <c r="BT33" s="6">
        <f t="shared" si="4"/>
        <v>1070</v>
      </c>
      <c r="BU33" s="6">
        <f t="shared" si="5"/>
        <v>781.1</v>
      </c>
      <c r="BV33" s="6">
        <f t="shared" si="31"/>
        <v>73</v>
      </c>
      <c r="BW33" s="5">
        <f t="shared" si="32"/>
        <v>33.99042645778938</v>
      </c>
      <c r="BX33" s="31">
        <v>1758</v>
      </c>
      <c r="BY33" s="31">
        <v>800</v>
      </c>
      <c r="BZ33" s="6">
        <v>511.1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31">
        <v>540</v>
      </c>
      <c r="CH33" s="31">
        <v>270</v>
      </c>
      <c r="CI33" s="5">
        <v>270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31">
        <v>1277.8</v>
      </c>
      <c r="CT33" s="31">
        <v>640</v>
      </c>
      <c r="CU33" s="5">
        <v>767.734</v>
      </c>
      <c r="CV33" s="5">
        <v>1277.8</v>
      </c>
      <c r="CW33" s="5">
        <v>640</v>
      </c>
      <c r="CX33" s="5">
        <v>237.35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144</v>
      </c>
      <c r="DK33" s="5">
        <v>0</v>
      </c>
      <c r="DL33" s="6">
        <f t="shared" si="33"/>
        <v>68146.4</v>
      </c>
      <c r="DM33" s="6">
        <f t="shared" si="34"/>
        <v>33182.7</v>
      </c>
      <c r="DN33" s="6">
        <f t="shared" si="35"/>
        <v>30822.226</v>
      </c>
      <c r="DO33" s="5">
        <v>0</v>
      </c>
      <c r="DP33" s="5">
        <v>0</v>
      </c>
      <c r="DQ33" s="5">
        <v>0</v>
      </c>
      <c r="DR33" s="5">
        <v>19362</v>
      </c>
      <c r="DS33" s="5">
        <v>19362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0</v>
      </c>
      <c r="EF33" s="5">
        <v>0</v>
      </c>
      <c r="EG33" s="5">
        <v>0</v>
      </c>
      <c r="EH33" s="6">
        <f t="shared" si="6"/>
        <v>19362</v>
      </c>
      <c r="EI33" s="6">
        <f t="shared" si="36"/>
        <v>19362</v>
      </c>
      <c r="EJ33" s="6">
        <f t="shared" si="7"/>
        <v>0</v>
      </c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10" customFormat="1" ht="20.25" customHeight="1">
      <c r="A34" s="15">
        <v>25</v>
      </c>
      <c r="B34" s="34" t="s">
        <v>79</v>
      </c>
      <c r="C34" s="5">
        <v>40.179</v>
      </c>
      <c r="D34" s="32">
        <v>4.3367</v>
      </c>
      <c r="E34" s="19">
        <f t="shared" si="8"/>
        <v>7853.4</v>
      </c>
      <c r="F34" s="27">
        <f t="shared" si="9"/>
        <v>3926.2000000000003</v>
      </c>
      <c r="G34" s="6">
        <f t="shared" si="0"/>
        <v>3691</v>
      </c>
      <c r="H34" s="6">
        <f t="shared" si="10"/>
        <v>94.00947481024909</v>
      </c>
      <c r="I34" s="6">
        <f t="shared" si="11"/>
        <v>46.998752132834184</v>
      </c>
      <c r="J34" s="6">
        <f t="shared" si="12"/>
        <v>2645.9</v>
      </c>
      <c r="K34" s="6">
        <f t="shared" si="13"/>
        <v>1322.4</v>
      </c>
      <c r="L34" s="6">
        <f t="shared" si="14"/>
        <v>1087.2</v>
      </c>
      <c r="M34" s="6">
        <f t="shared" si="15"/>
        <v>82.2141560798548</v>
      </c>
      <c r="N34" s="6">
        <f t="shared" si="16"/>
        <v>41.08998828375978</v>
      </c>
      <c r="O34" s="6">
        <f t="shared" si="1"/>
        <v>988</v>
      </c>
      <c r="P34" s="6">
        <f t="shared" si="2"/>
        <v>510</v>
      </c>
      <c r="Q34" s="6">
        <f t="shared" si="3"/>
        <v>662.2</v>
      </c>
      <c r="R34" s="6">
        <f t="shared" si="17"/>
        <v>129.84313725490196</v>
      </c>
      <c r="S34" s="5">
        <f t="shared" si="18"/>
        <v>67.02429149797571</v>
      </c>
      <c r="T34" s="31">
        <v>0</v>
      </c>
      <c r="U34" s="31">
        <v>0</v>
      </c>
      <c r="V34" s="6">
        <v>0</v>
      </c>
      <c r="W34" s="6" t="e">
        <f t="shared" si="19"/>
        <v>#DIV/0!</v>
      </c>
      <c r="X34" s="5" t="e">
        <f t="shared" si="20"/>
        <v>#DIV/0!</v>
      </c>
      <c r="Y34" s="31">
        <v>0</v>
      </c>
      <c r="Z34" s="31">
        <v>0</v>
      </c>
      <c r="AA34" s="6">
        <v>425</v>
      </c>
      <c r="AB34" s="6" t="e">
        <f t="shared" si="21"/>
        <v>#DIV/0!</v>
      </c>
      <c r="AC34" s="5" t="e">
        <f t="shared" si="22"/>
        <v>#DIV/0!</v>
      </c>
      <c r="AD34" s="5">
        <v>1430.9</v>
      </c>
      <c r="AE34" s="5">
        <v>698.4</v>
      </c>
      <c r="AF34" s="5">
        <v>0</v>
      </c>
      <c r="AG34" s="6">
        <f t="shared" si="23"/>
        <v>0</v>
      </c>
      <c r="AH34" s="5">
        <f t="shared" si="24"/>
        <v>0</v>
      </c>
      <c r="AI34" s="31">
        <v>988</v>
      </c>
      <c r="AJ34" s="31">
        <v>510</v>
      </c>
      <c r="AK34" s="6">
        <v>662.2</v>
      </c>
      <c r="AL34" s="6">
        <f t="shared" si="25"/>
        <v>129.84313725490196</v>
      </c>
      <c r="AM34" s="5">
        <f t="shared" si="26"/>
        <v>67.02429149797571</v>
      </c>
      <c r="AN34" s="31">
        <v>0</v>
      </c>
      <c r="AO34" s="31">
        <v>0</v>
      </c>
      <c r="AP34" s="6">
        <v>0</v>
      </c>
      <c r="AQ34" s="6" t="e">
        <f t="shared" si="27"/>
        <v>#DIV/0!</v>
      </c>
      <c r="AR34" s="5" t="e">
        <f t="shared" si="28"/>
        <v>#DIV/0!</v>
      </c>
      <c r="AS34" s="7">
        <v>0</v>
      </c>
      <c r="AT34" s="7">
        <v>0</v>
      </c>
      <c r="AU34" s="6">
        <v>0</v>
      </c>
      <c r="AV34" s="6" t="e">
        <f t="shared" si="29"/>
        <v>#DIV/0!</v>
      </c>
      <c r="AW34" s="5" t="e">
        <f t="shared" si="30"/>
        <v>#DIV/0!</v>
      </c>
      <c r="AX34" s="7">
        <v>0</v>
      </c>
      <c r="AY34" s="7">
        <v>0</v>
      </c>
      <c r="AZ34" s="5">
        <v>0</v>
      </c>
      <c r="BA34" s="5">
        <v>0</v>
      </c>
      <c r="BB34" s="5">
        <v>0</v>
      </c>
      <c r="BC34" s="5">
        <v>0</v>
      </c>
      <c r="BD34" s="5">
        <v>5207.5</v>
      </c>
      <c r="BE34" s="5">
        <v>2603.8</v>
      </c>
      <c r="BF34" s="5">
        <v>2603.8</v>
      </c>
      <c r="BG34" s="8">
        <v>0</v>
      </c>
      <c r="BH34" s="8">
        <v>0</v>
      </c>
      <c r="BI34" s="8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6">
        <f t="shared" si="4"/>
        <v>15</v>
      </c>
      <c r="BT34" s="6">
        <f t="shared" si="4"/>
        <v>8</v>
      </c>
      <c r="BU34" s="6">
        <f t="shared" si="5"/>
        <v>0</v>
      </c>
      <c r="BV34" s="6">
        <f t="shared" si="31"/>
        <v>0</v>
      </c>
      <c r="BW34" s="5">
        <f t="shared" si="32"/>
        <v>0</v>
      </c>
      <c r="BX34" s="31">
        <v>15</v>
      </c>
      <c r="BY34" s="31">
        <v>8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31">
        <v>212</v>
      </c>
      <c r="CT34" s="31">
        <v>106</v>
      </c>
      <c r="CU34" s="5">
        <v>0</v>
      </c>
      <c r="CV34" s="5">
        <v>212</v>
      </c>
      <c r="CW34" s="5">
        <v>106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6">
        <f t="shared" si="33"/>
        <v>7853.4</v>
      </c>
      <c r="DM34" s="6">
        <f t="shared" si="34"/>
        <v>3926.2000000000003</v>
      </c>
      <c r="DN34" s="6">
        <f t="shared" si="35"/>
        <v>3691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6">
        <f t="shared" si="6"/>
        <v>0</v>
      </c>
      <c r="EI34" s="6">
        <f t="shared" si="36"/>
        <v>0</v>
      </c>
      <c r="EJ34" s="6">
        <f t="shared" si="7"/>
        <v>0</v>
      </c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s="10" customFormat="1" ht="20.25" customHeight="1">
      <c r="A35" s="15">
        <v>26</v>
      </c>
      <c r="B35" s="34" t="s">
        <v>80</v>
      </c>
      <c r="C35" s="5">
        <v>16539.4899</v>
      </c>
      <c r="D35" s="32">
        <v>10062.3439</v>
      </c>
      <c r="E35" s="19">
        <f t="shared" si="8"/>
        <v>94255.8</v>
      </c>
      <c r="F35" s="27">
        <f t="shared" si="9"/>
        <v>48442.6</v>
      </c>
      <c r="G35" s="6">
        <f t="shared" si="0"/>
        <v>33063.851</v>
      </c>
      <c r="H35" s="6">
        <f t="shared" si="10"/>
        <v>68.25366722677974</v>
      </c>
      <c r="I35" s="6">
        <f t="shared" si="11"/>
        <v>35.0788503200864</v>
      </c>
      <c r="J35" s="6">
        <f t="shared" si="12"/>
        <v>28299.8</v>
      </c>
      <c r="K35" s="6">
        <f t="shared" si="13"/>
        <v>10460.6</v>
      </c>
      <c r="L35" s="6">
        <f t="shared" si="14"/>
        <v>5089.851</v>
      </c>
      <c r="M35" s="6">
        <f t="shared" si="15"/>
        <v>48.657352350725574</v>
      </c>
      <c r="N35" s="6">
        <f t="shared" si="16"/>
        <v>17.985466328383946</v>
      </c>
      <c r="O35" s="6">
        <f t="shared" si="1"/>
        <v>13876.9</v>
      </c>
      <c r="P35" s="6">
        <f t="shared" si="2"/>
        <v>4000</v>
      </c>
      <c r="Q35" s="6">
        <f t="shared" si="3"/>
        <v>3097.25</v>
      </c>
      <c r="R35" s="6">
        <f t="shared" si="17"/>
        <v>77.43124999999999</v>
      </c>
      <c r="S35" s="5">
        <f t="shared" si="18"/>
        <v>22.319466163192068</v>
      </c>
      <c r="T35" s="31">
        <v>0</v>
      </c>
      <c r="U35" s="31">
        <v>0</v>
      </c>
      <c r="V35" s="6">
        <v>181.158</v>
      </c>
      <c r="W35" s="6" t="e">
        <f t="shared" si="19"/>
        <v>#DIV/0!</v>
      </c>
      <c r="X35" s="5" t="e">
        <f t="shared" si="20"/>
        <v>#DIV/0!</v>
      </c>
      <c r="Y35" s="31">
        <v>414.89999999999964</v>
      </c>
      <c r="Z35" s="31">
        <v>250</v>
      </c>
      <c r="AA35" s="6">
        <v>487.528</v>
      </c>
      <c r="AB35" s="6">
        <f t="shared" si="21"/>
        <v>195.0112</v>
      </c>
      <c r="AC35" s="5">
        <f t="shared" si="22"/>
        <v>117.50494094962652</v>
      </c>
      <c r="AD35" s="5">
        <v>3653.8</v>
      </c>
      <c r="AE35" s="5">
        <v>1876</v>
      </c>
      <c r="AF35" s="5">
        <v>279.223</v>
      </c>
      <c r="AG35" s="6">
        <f t="shared" si="23"/>
        <v>14.8839552238806</v>
      </c>
      <c r="AH35" s="5">
        <f t="shared" si="24"/>
        <v>7.641989161968361</v>
      </c>
      <c r="AI35" s="31">
        <v>13876.9</v>
      </c>
      <c r="AJ35" s="31">
        <v>4000</v>
      </c>
      <c r="AK35" s="6">
        <v>2916.092</v>
      </c>
      <c r="AL35" s="6">
        <f t="shared" si="25"/>
        <v>72.9023</v>
      </c>
      <c r="AM35" s="5">
        <f t="shared" si="26"/>
        <v>21.014001686255575</v>
      </c>
      <c r="AN35" s="31">
        <v>863</v>
      </c>
      <c r="AO35" s="31">
        <v>431.6</v>
      </c>
      <c r="AP35" s="6">
        <v>360.4</v>
      </c>
      <c r="AQ35" s="6">
        <f t="shared" si="27"/>
        <v>83.5032437442076</v>
      </c>
      <c r="AR35" s="5">
        <f t="shared" si="28"/>
        <v>41.76129779837775</v>
      </c>
      <c r="AS35" s="7">
        <v>0</v>
      </c>
      <c r="AT35" s="7">
        <v>0</v>
      </c>
      <c r="AU35" s="6">
        <v>0</v>
      </c>
      <c r="AV35" s="6" t="e">
        <f t="shared" si="29"/>
        <v>#DIV/0!</v>
      </c>
      <c r="AW35" s="5" t="e">
        <f t="shared" si="30"/>
        <v>#DIV/0!</v>
      </c>
      <c r="AX35" s="7">
        <v>0</v>
      </c>
      <c r="AY35" s="7">
        <v>0</v>
      </c>
      <c r="AZ35" s="5">
        <v>0</v>
      </c>
      <c r="BA35" s="5">
        <v>0</v>
      </c>
      <c r="BB35" s="5">
        <v>0</v>
      </c>
      <c r="BC35" s="5">
        <v>0</v>
      </c>
      <c r="BD35" s="5">
        <v>55948</v>
      </c>
      <c r="BE35" s="5">
        <v>27974</v>
      </c>
      <c r="BF35" s="5">
        <v>27974</v>
      </c>
      <c r="BG35" s="8">
        <v>0</v>
      </c>
      <c r="BH35" s="8">
        <v>0</v>
      </c>
      <c r="BI35" s="8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6">
        <f t="shared" si="4"/>
        <v>5771.2</v>
      </c>
      <c r="BT35" s="6">
        <f t="shared" si="4"/>
        <v>2463</v>
      </c>
      <c r="BU35" s="6">
        <f t="shared" si="5"/>
        <v>567.8499999999999</v>
      </c>
      <c r="BV35" s="6">
        <f t="shared" si="31"/>
        <v>23.05521721477872</v>
      </c>
      <c r="BW35" s="5">
        <f t="shared" si="32"/>
        <v>9.839374826725809</v>
      </c>
      <c r="BX35" s="31">
        <v>927</v>
      </c>
      <c r="BY35" s="31">
        <v>463</v>
      </c>
      <c r="BZ35" s="6">
        <v>296.7</v>
      </c>
      <c r="CA35" s="5">
        <v>4844.2</v>
      </c>
      <c r="CB35" s="5">
        <v>2000</v>
      </c>
      <c r="CC35" s="6">
        <v>271.15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31">
        <v>3720</v>
      </c>
      <c r="CT35" s="31">
        <v>1440</v>
      </c>
      <c r="CU35" s="5">
        <v>96.05</v>
      </c>
      <c r="CV35" s="5">
        <v>1200</v>
      </c>
      <c r="CW35" s="5">
        <v>600</v>
      </c>
      <c r="CX35" s="5">
        <v>96.05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201.55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6">
        <f t="shared" si="33"/>
        <v>84247.8</v>
      </c>
      <c r="DM35" s="6">
        <f t="shared" si="34"/>
        <v>38434.6</v>
      </c>
      <c r="DN35" s="6">
        <f t="shared" si="35"/>
        <v>33063.851</v>
      </c>
      <c r="DO35" s="5">
        <v>0</v>
      </c>
      <c r="DP35" s="5">
        <v>0</v>
      </c>
      <c r="DQ35" s="5">
        <v>0</v>
      </c>
      <c r="DR35" s="5">
        <v>10008</v>
      </c>
      <c r="DS35" s="5">
        <v>10008</v>
      </c>
      <c r="DT35" s="5">
        <v>0</v>
      </c>
      <c r="DU35" s="5">
        <v>0</v>
      </c>
      <c r="DV35" s="5">
        <v>0</v>
      </c>
      <c r="DW35" s="5">
        <v>0</v>
      </c>
      <c r="DX35" s="5">
        <v>0</v>
      </c>
      <c r="DY35" s="5">
        <v>0</v>
      </c>
      <c r="DZ35" s="5">
        <v>0</v>
      </c>
      <c r="EA35" s="5">
        <v>0</v>
      </c>
      <c r="EB35" s="5">
        <v>0</v>
      </c>
      <c r="EC35" s="5">
        <v>0</v>
      </c>
      <c r="ED35" s="5">
        <v>0</v>
      </c>
      <c r="EE35" s="5">
        <v>0</v>
      </c>
      <c r="EF35" s="5">
        <v>0</v>
      </c>
      <c r="EG35" s="5">
        <v>0</v>
      </c>
      <c r="EH35" s="6">
        <f t="shared" si="6"/>
        <v>10008</v>
      </c>
      <c r="EI35" s="6">
        <f t="shared" si="36"/>
        <v>10008</v>
      </c>
      <c r="EJ35" s="6">
        <f t="shared" si="7"/>
        <v>0</v>
      </c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s="10" customFormat="1" ht="20.25" customHeight="1">
      <c r="A36" s="15">
        <v>27</v>
      </c>
      <c r="B36" s="34" t="s">
        <v>81</v>
      </c>
      <c r="C36" s="5">
        <v>31414.0024</v>
      </c>
      <c r="D36" s="32">
        <v>4787.93</v>
      </c>
      <c r="E36" s="19">
        <f t="shared" si="8"/>
        <v>72466.1</v>
      </c>
      <c r="F36" s="27">
        <f t="shared" si="9"/>
        <v>50022.9</v>
      </c>
      <c r="G36" s="6">
        <f t="shared" si="0"/>
        <v>19914.542</v>
      </c>
      <c r="H36" s="6">
        <f t="shared" si="10"/>
        <v>39.810850630411274</v>
      </c>
      <c r="I36" s="6">
        <f t="shared" si="11"/>
        <v>27.481183615511252</v>
      </c>
      <c r="J36" s="6">
        <f t="shared" si="12"/>
        <v>12134</v>
      </c>
      <c r="K36" s="6">
        <f t="shared" si="13"/>
        <v>5986</v>
      </c>
      <c r="L36" s="6">
        <f t="shared" si="14"/>
        <v>3619.3419999999996</v>
      </c>
      <c r="M36" s="6">
        <f t="shared" si="15"/>
        <v>60.46344804543935</v>
      </c>
      <c r="N36" s="6">
        <f t="shared" si="16"/>
        <v>29.82810285149167</v>
      </c>
      <c r="O36" s="6">
        <f t="shared" si="1"/>
        <v>3754</v>
      </c>
      <c r="P36" s="6">
        <f t="shared" si="2"/>
        <v>1877</v>
      </c>
      <c r="Q36" s="6">
        <f t="shared" si="3"/>
        <v>1098.481</v>
      </c>
      <c r="R36" s="6">
        <f t="shared" si="17"/>
        <v>58.52322855620671</v>
      </c>
      <c r="S36" s="5">
        <f t="shared" si="18"/>
        <v>29.261614278103355</v>
      </c>
      <c r="T36" s="31">
        <v>0</v>
      </c>
      <c r="U36" s="31">
        <v>0</v>
      </c>
      <c r="V36" s="6">
        <v>0</v>
      </c>
      <c r="W36" s="6" t="e">
        <f t="shared" si="19"/>
        <v>#DIV/0!</v>
      </c>
      <c r="X36" s="5" t="e">
        <f t="shared" si="20"/>
        <v>#DIV/0!</v>
      </c>
      <c r="Y36" s="31">
        <v>0</v>
      </c>
      <c r="Z36" s="31">
        <v>0</v>
      </c>
      <c r="AA36" s="6">
        <v>834.25</v>
      </c>
      <c r="AB36" s="6" t="e">
        <f t="shared" si="21"/>
        <v>#DIV/0!</v>
      </c>
      <c r="AC36" s="5" t="e">
        <f t="shared" si="22"/>
        <v>#DIV/0!</v>
      </c>
      <c r="AD36" s="5">
        <v>4014</v>
      </c>
      <c r="AE36" s="5">
        <v>2007</v>
      </c>
      <c r="AF36" s="5">
        <v>410.111</v>
      </c>
      <c r="AG36" s="6">
        <f t="shared" si="23"/>
        <v>20.434030891878425</v>
      </c>
      <c r="AH36" s="5">
        <f t="shared" si="24"/>
        <v>10.217015445939213</v>
      </c>
      <c r="AI36" s="31">
        <v>3754</v>
      </c>
      <c r="AJ36" s="31">
        <v>1877</v>
      </c>
      <c r="AK36" s="6">
        <v>1098.481</v>
      </c>
      <c r="AL36" s="6">
        <f t="shared" si="25"/>
        <v>58.52322855620671</v>
      </c>
      <c r="AM36" s="5">
        <f t="shared" si="26"/>
        <v>29.261614278103355</v>
      </c>
      <c r="AN36" s="31">
        <v>204</v>
      </c>
      <c r="AO36" s="31">
        <v>102</v>
      </c>
      <c r="AP36" s="6">
        <v>117</v>
      </c>
      <c r="AQ36" s="6">
        <f t="shared" si="27"/>
        <v>114.70588235294117</v>
      </c>
      <c r="AR36" s="5">
        <f t="shared" si="28"/>
        <v>57.35294117647059</v>
      </c>
      <c r="AS36" s="7">
        <v>0</v>
      </c>
      <c r="AT36" s="7">
        <v>0</v>
      </c>
      <c r="AU36" s="6">
        <v>0</v>
      </c>
      <c r="AV36" s="6" t="e">
        <f t="shared" si="29"/>
        <v>#DIV/0!</v>
      </c>
      <c r="AW36" s="5" t="e">
        <f t="shared" si="30"/>
        <v>#DIV/0!</v>
      </c>
      <c r="AX36" s="7">
        <v>0</v>
      </c>
      <c r="AY36" s="7">
        <v>0</v>
      </c>
      <c r="AZ36" s="5">
        <v>0</v>
      </c>
      <c r="BA36" s="5">
        <v>0</v>
      </c>
      <c r="BB36" s="5">
        <v>0</v>
      </c>
      <c r="BC36" s="5">
        <v>0</v>
      </c>
      <c r="BD36" s="5">
        <v>32590.4</v>
      </c>
      <c r="BE36" s="5">
        <v>16295.2</v>
      </c>
      <c r="BF36" s="5">
        <v>16295.2</v>
      </c>
      <c r="BG36" s="8">
        <v>0</v>
      </c>
      <c r="BH36" s="8">
        <v>0</v>
      </c>
      <c r="BI36" s="8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6">
        <f t="shared" si="4"/>
        <v>2400</v>
      </c>
      <c r="BT36" s="6">
        <f t="shared" si="4"/>
        <v>1200</v>
      </c>
      <c r="BU36" s="6">
        <f t="shared" si="5"/>
        <v>542.5</v>
      </c>
      <c r="BV36" s="6">
        <f t="shared" si="31"/>
        <v>45.208333333333336</v>
      </c>
      <c r="BW36" s="5">
        <f t="shared" si="32"/>
        <v>22.604166666666668</v>
      </c>
      <c r="BX36" s="31">
        <v>2400</v>
      </c>
      <c r="BY36" s="31">
        <v>1200</v>
      </c>
      <c r="BZ36" s="6">
        <v>542.5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32">
        <v>1000</v>
      </c>
      <c r="CQ36" s="32">
        <v>500</v>
      </c>
      <c r="CR36" s="5">
        <v>244.4</v>
      </c>
      <c r="CS36" s="31">
        <v>762</v>
      </c>
      <c r="CT36" s="31">
        <v>300</v>
      </c>
      <c r="CU36" s="5">
        <v>269.6</v>
      </c>
      <c r="CV36" s="5">
        <v>500</v>
      </c>
      <c r="CW36" s="5">
        <v>155</v>
      </c>
      <c r="CX36" s="5">
        <v>149.6</v>
      </c>
      <c r="CY36" s="5">
        <v>0</v>
      </c>
      <c r="CZ36" s="5">
        <v>0</v>
      </c>
      <c r="DA36" s="5">
        <v>103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6">
        <f t="shared" si="33"/>
        <v>44724.4</v>
      </c>
      <c r="DM36" s="6">
        <f t="shared" si="34"/>
        <v>22281.2</v>
      </c>
      <c r="DN36" s="6">
        <f t="shared" si="35"/>
        <v>19914.542</v>
      </c>
      <c r="DO36" s="5">
        <v>0</v>
      </c>
      <c r="DP36" s="5">
        <v>0</v>
      </c>
      <c r="DQ36" s="5">
        <v>0</v>
      </c>
      <c r="DR36" s="5">
        <v>27741.7</v>
      </c>
      <c r="DS36" s="5">
        <v>27741.7</v>
      </c>
      <c r="DT36" s="5">
        <v>0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>
        <v>0</v>
      </c>
      <c r="EB36" s="5">
        <v>0</v>
      </c>
      <c r="EC36" s="5">
        <v>0</v>
      </c>
      <c r="ED36" s="5">
        <v>400</v>
      </c>
      <c r="EE36" s="5">
        <v>400</v>
      </c>
      <c r="EF36" s="5">
        <v>400</v>
      </c>
      <c r="EG36" s="5">
        <v>0</v>
      </c>
      <c r="EH36" s="6">
        <f t="shared" si="6"/>
        <v>28141.7</v>
      </c>
      <c r="EI36" s="6">
        <f t="shared" si="36"/>
        <v>28141.7</v>
      </c>
      <c r="EJ36" s="6">
        <f t="shared" si="7"/>
        <v>400</v>
      </c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s="10" customFormat="1" ht="20.25" customHeight="1">
      <c r="A37" s="15">
        <v>28</v>
      </c>
      <c r="B37" s="34" t="s">
        <v>82</v>
      </c>
      <c r="C37" s="5">
        <v>5109.3183</v>
      </c>
      <c r="D37" s="32">
        <v>8918.2215</v>
      </c>
      <c r="E37" s="19">
        <f t="shared" si="8"/>
        <v>34327</v>
      </c>
      <c r="F37" s="27">
        <f t="shared" si="9"/>
        <v>17043.4</v>
      </c>
      <c r="G37" s="6">
        <f t="shared" si="0"/>
        <v>16007.007</v>
      </c>
      <c r="H37" s="6">
        <f t="shared" si="10"/>
        <v>93.91909478155766</v>
      </c>
      <c r="I37" s="6">
        <f t="shared" si="11"/>
        <v>46.63095231159146</v>
      </c>
      <c r="J37" s="6">
        <f t="shared" si="12"/>
        <v>5428.8</v>
      </c>
      <c r="K37" s="6">
        <f t="shared" si="13"/>
        <v>2594.3</v>
      </c>
      <c r="L37" s="6">
        <f t="shared" si="14"/>
        <v>1557.907</v>
      </c>
      <c r="M37" s="6">
        <f t="shared" si="15"/>
        <v>60.051150599390965</v>
      </c>
      <c r="N37" s="6">
        <f t="shared" si="16"/>
        <v>28.6970785440613</v>
      </c>
      <c r="O37" s="6">
        <f t="shared" si="1"/>
        <v>2550</v>
      </c>
      <c r="P37" s="6">
        <f t="shared" si="2"/>
        <v>1155</v>
      </c>
      <c r="Q37" s="6">
        <f t="shared" si="3"/>
        <v>387.197</v>
      </c>
      <c r="R37" s="6">
        <f t="shared" si="17"/>
        <v>33.52354978354978</v>
      </c>
      <c r="S37" s="5">
        <f t="shared" si="18"/>
        <v>15.184196078431372</v>
      </c>
      <c r="T37" s="31">
        <v>0</v>
      </c>
      <c r="U37" s="31">
        <v>0</v>
      </c>
      <c r="V37" s="6">
        <v>0</v>
      </c>
      <c r="W37" s="6" t="e">
        <f t="shared" si="19"/>
        <v>#DIV/0!</v>
      </c>
      <c r="X37" s="5" t="e">
        <f t="shared" si="20"/>
        <v>#DIV/0!</v>
      </c>
      <c r="Y37" s="31">
        <v>1150</v>
      </c>
      <c r="Z37" s="31">
        <v>575</v>
      </c>
      <c r="AA37" s="6">
        <v>360.236</v>
      </c>
      <c r="AB37" s="6">
        <f t="shared" si="21"/>
        <v>62.64973913043478</v>
      </c>
      <c r="AC37" s="5">
        <f t="shared" si="22"/>
        <v>31.32486956521739</v>
      </c>
      <c r="AD37" s="5">
        <v>0</v>
      </c>
      <c r="AE37" s="5">
        <v>0</v>
      </c>
      <c r="AF37" s="5">
        <v>37.464</v>
      </c>
      <c r="AG37" s="6" t="e">
        <f t="shared" si="23"/>
        <v>#DIV/0!</v>
      </c>
      <c r="AH37" s="5" t="e">
        <f t="shared" si="24"/>
        <v>#DIV/0!</v>
      </c>
      <c r="AI37" s="31">
        <v>2550</v>
      </c>
      <c r="AJ37" s="31">
        <v>1155</v>
      </c>
      <c r="AK37" s="6">
        <v>387.197</v>
      </c>
      <c r="AL37" s="6">
        <f t="shared" si="25"/>
        <v>33.52354978354978</v>
      </c>
      <c r="AM37" s="5">
        <f t="shared" si="26"/>
        <v>15.184196078431372</v>
      </c>
      <c r="AN37" s="31">
        <v>160</v>
      </c>
      <c r="AO37" s="31">
        <v>80</v>
      </c>
      <c r="AP37" s="6">
        <v>30</v>
      </c>
      <c r="AQ37" s="6">
        <f t="shared" si="27"/>
        <v>37.5</v>
      </c>
      <c r="AR37" s="5">
        <f t="shared" si="28"/>
        <v>18.75</v>
      </c>
      <c r="AS37" s="7">
        <v>0</v>
      </c>
      <c r="AT37" s="7">
        <v>0</v>
      </c>
      <c r="AU37" s="6">
        <v>0</v>
      </c>
      <c r="AV37" s="6" t="e">
        <f t="shared" si="29"/>
        <v>#DIV/0!</v>
      </c>
      <c r="AW37" s="5" t="e">
        <f t="shared" si="30"/>
        <v>#DIV/0!</v>
      </c>
      <c r="AX37" s="7">
        <v>0</v>
      </c>
      <c r="AY37" s="7">
        <v>0</v>
      </c>
      <c r="AZ37" s="5">
        <v>0</v>
      </c>
      <c r="BA37" s="5">
        <v>0</v>
      </c>
      <c r="BB37" s="5">
        <v>0</v>
      </c>
      <c r="BC37" s="5">
        <v>0</v>
      </c>
      <c r="BD37" s="5">
        <v>28898.199999999997</v>
      </c>
      <c r="BE37" s="5">
        <v>14449.1</v>
      </c>
      <c r="BF37" s="5">
        <v>14449.1</v>
      </c>
      <c r="BG37" s="8">
        <v>0</v>
      </c>
      <c r="BH37" s="8">
        <v>0</v>
      </c>
      <c r="BI37" s="8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6">
        <f t="shared" si="4"/>
        <v>684.8</v>
      </c>
      <c r="BT37" s="6">
        <f t="shared" si="4"/>
        <v>342.3</v>
      </c>
      <c r="BU37" s="6">
        <f t="shared" si="5"/>
        <v>442.81</v>
      </c>
      <c r="BV37" s="6">
        <f t="shared" si="31"/>
        <v>129.36313175576979</v>
      </c>
      <c r="BW37" s="5">
        <f t="shared" si="32"/>
        <v>64.66267523364486</v>
      </c>
      <c r="BX37" s="31">
        <v>94</v>
      </c>
      <c r="BY37" s="31">
        <v>47</v>
      </c>
      <c r="BZ37" s="6">
        <v>37.5</v>
      </c>
      <c r="CA37" s="5">
        <v>590.8</v>
      </c>
      <c r="CB37" s="5">
        <v>295.3</v>
      </c>
      <c r="CC37" s="6">
        <v>405.31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31">
        <v>884</v>
      </c>
      <c r="CT37" s="31">
        <v>442</v>
      </c>
      <c r="CU37" s="5">
        <v>300.2</v>
      </c>
      <c r="CV37" s="5">
        <v>884</v>
      </c>
      <c r="CW37" s="5">
        <v>442</v>
      </c>
      <c r="CX37" s="5">
        <v>300.2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6">
        <f t="shared" si="33"/>
        <v>34327</v>
      </c>
      <c r="DM37" s="6">
        <f t="shared" si="34"/>
        <v>17043.4</v>
      </c>
      <c r="DN37" s="6">
        <f t="shared" si="35"/>
        <v>16007.007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5">
        <v>0</v>
      </c>
      <c r="DZ37" s="5">
        <v>0</v>
      </c>
      <c r="EA37" s="5">
        <v>0</v>
      </c>
      <c r="EB37" s="5">
        <v>0</v>
      </c>
      <c r="EC37" s="5">
        <v>0</v>
      </c>
      <c r="ED37" s="5">
        <v>0</v>
      </c>
      <c r="EE37" s="5">
        <v>0</v>
      </c>
      <c r="EF37" s="5">
        <v>0</v>
      </c>
      <c r="EG37" s="5">
        <v>0</v>
      </c>
      <c r="EH37" s="6">
        <f t="shared" si="6"/>
        <v>0</v>
      </c>
      <c r="EI37" s="6">
        <f t="shared" si="36"/>
        <v>0</v>
      </c>
      <c r="EJ37" s="6">
        <f t="shared" si="7"/>
        <v>0</v>
      </c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s="10" customFormat="1" ht="20.25" customHeight="1">
      <c r="A38" s="15">
        <v>29</v>
      </c>
      <c r="B38" s="34" t="s">
        <v>83</v>
      </c>
      <c r="C38" s="5">
        <v>849.5631</v>
      </c>
      <c r="D38" s="32">
        <v>4361.6003</v>
      </c>
      <c r="E38" s="19">
        <f t="shared" si="8"/>
        <v>57159.6</v>
      </c>
      <c r="F38" s="27">
        <f t="shared" si="9"/>
        <v>25632</v>
      </c>
      <c r="G38" s="6">
        <f t="shared" si="0"/>
        <v>24919.4108</v>
      </c>
      <c r="H38" s="6">
        <f t="shared" si="10"/>
        <v>97.21992353308366</v>
      </c>
      <c r="I38" s="6">
        <f t="shared" si="11"/>
        <v>43.596195214802066</v>
      </c>
      <c r="J38" s="6">
        <f t="shared" si="12"/>
        <v>13241.6</v>
      </c>
      <c r="K38" s="6">
        <f t="shared" si="13"/>
        <v>3673</v>
      </c>
      <c r="L38" s="6">
        <f t="shared" si="14"/>
        <v>2960.4108</v>
      </c>
      <c r="M38" s="6">
        <f t="shared" si="15"/>
        <v>80.59925946093112</v>
      </c>
      <c r="N38" s="6">
        <f t="shared" si="16"/>
        <v>22.35689644755921</v>
      </c>
      <c r="O38" s="6">
        <f t="shared" si="1"/>
        <v>6780.400000000001</v>
      </c>
      <c r="P38" s="6">
        <f t="shared" si="2"/>
        <v>1300</v>
      </c>
      <c r="Q38" s="6">
        <f t="shared" si="3"/>
        <v>1066.977</v>
      </c>
      <c r="R38" s="6">
        <f t="shared" si="17"/>
        <v>82.07515384615385</v>
      </c>
      <c r="S38" s="5">
        <f t="shared" si="18"/>
        <v>15.73619550468999</v>
      </c>
      <c r="T38" s="31">
        <v>0</v>
      </c>
      <c r="U38" s="31">
        <v>0</v>
      </c>
      <c r="V38" s="6">
        <v>6.719</v>
      </c>
      <c r="W38" s="6" t="e">
        <f t="shared" si="19"/>
        <v>#DIV/0!</v>
      </c>
      <c r="X38" s="5" t="e">
        <f t="shared" si="20"/>
        <v>#DIV/0!</v>
      </c>
      <c r="Y38" s="31">
        <v>271.4000000000001</v>
      </c>
      <c r="Z38" s="31">
        <v>271.4</v>
      </c>
      <c r="AA38" s="6">
        <v>238.46</v>
      </c>
      <c r="AB38" s="6">
        <f t="shared" si="21"/>
        <v>87.86293294030952</v>
      </c>
      <c r="AC38" s="5">
        <f t="shared" si="22"/>
        <v>87.86293294030948</v>
      </c>
      <c r="AD38" s="5">
        <v>1921.8</v>
      </c>
      <c r="AE38" s="5">
        <v>333.6</v>
      </c>
      <c r="AF38" s="5">
        <v>224.373</v>
      </c>
      <c r="AG38" s="6">
        <f t="shared" si="23"/>
        <v>67.25809352517985</v>
      </c>
      <c r="AH38" s="5">
        <f t="shared" si="24"/>
        <v>11.675148298470184</v>
      </c>
      <c r="AI38" s="31">
        <v>6780.400000000001</v>
      </c>
      <c r="AJ38" s="31">
        <v>1300</v>
      </c>
      <c r="AK38" s="6">
        <v>1060.258</v>
      </c>
      <c r="AL38" s="6">
        <f t="shared" si="25"/>
        <v>81.5583076923077</v>
      </c>
      <c r="AM38" s="5">
        <f t="shared" si="26"/>
        <v>15.637101055984898</v>
      </c>
      <c r="AN38" s="31">
        <v>160</v>
      </c>
      <c r="AO38" s="31">
        <v>100</v>
      </c>
      <c r="AP38" s="6">
        <v>80</v>
      </c>
      <c r="AQ38" s="6">
        <f t="shared" si="27"/>
        <v>80</v>
      </c>
      <c r="AR38" s="5">
        <f t="shared" si="28"/>
        <v>50</v>
      </c>
      <c r="AS38" s="7">
        <v>0</v>
      </c>
      <c r="AT38" s="7">
        <v>0</v>
      </c>
      <c r="AU38" s="6">
        <v>0</v>
      </c>
      <c r="AV38" s="6" t="e">
        <f t="shared" si="29"/>
        <v>#DIV/0!</v>
      </c>
      <c r="AW38" s="5" t="e">
        <f t="shared" si="30"/>
        <v>#DIV/0!</v>
      </c>
      <c r="AX38" s="7">
        <v>0</v>
      </c>
      <c r="AY38" s="7">
        <v>0</v>
      </c>
      <c r="AZ38" s="5">
        <v>0</v>
      </c>
      <c r="BA38" s="5">
        <v>0</v>
      </c>
      <c r="BB38" s="5">
        <v>0</v>
      </c>
      <c r="BC38" s="5">
        <v>0</v>
      </c>
      <c r="BD38" s="5">
        <v>43918</v>
      </c>
      <c r="BE38" s="5">
        <v>21959</v>
      </c>
      <c r="BF38" s="5">
        <v>21959</v>
      </c>
      <c r="BG38" s="8">
        <v>0</v>
      </c>
      <c r="BH38" s="8">
        <v>0</v>
      </c>
      <c r="BI38" s="8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6">
        <f t="shared" si="4"/>
        <v>1680</v>
      </c>
      <c r="BT38" s="6">
        <f t="shared" si="4"/>
        <v>750</v>
      </c>
      <c r="BU38" s="6">
        <f t="shared" si="5"/>
        <v>397.15</v>
      </c>
      <c r="BV38" s="6">
        <f t="shared" si="31"/>
        <v>52.95333333333333</v>
      </c>
      <c r="BW38" s="5">
        <f t="shared" si="32"/>
        <v>23.639880952380953</v>
      </c>
      <c r="BX38" s="31">
        <v>1680</v>
      </c>
      <c r="BY38" s="31">
        <v>750</v>
      </c>
      <c r="BZ38" s="6">
        <v>397.15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31">
        <v>2428</v>
      </c>
      <c r="CT38" s="31">
        <v>918</v>
      </c>
      <c r="CU38" s="5">
        <v>953.4508</v>
      </c>
      <c r="CV38" s="5">
        <v>1360</v>
      </c>
      <c r="CW38" s="5">
        <v>680</v>
      </c>
      <c r="CX38" s="5">
        <v>197.3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6">
        <f t="shared" si="33"/>
        <v>57159.6</v>
      </c>
      <c r="DM38" s="6">
        <f t="shared" si="34"/>
        <v>25632</v>
      </c>
      <c r="DN38" s="6">
        <f t="shared" si="35"/>
        <v>24919.4108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v>0</v>
      </c>
      <c r="DU38" s="5">
        <v>0</v>
      </c>
      <c r="DV38" s="5">
        <v>0</v>
      </c>
      <c r="DW38" s="5">
        <v>0</v>
      </c>
      <c r="DX38" s="5">
        <v>0</v>
      </c>
      <c r="DY38" s="5">
        <v>0</v>
      </c>
      <c r="DZ38" s="5">
        <v>0</v>
      </c>
      <c r="EA38" s="5">
        <v>0</v>
      </c>
      <c r="EB38" s="5">
        <v>0</v>
      </c>
      <c r="EC38" s="5">
        <v>0</v>
      </c>
      <c r="ED38" s="5">
        <v>0</v>
      </c>
      <c r="EE38" s="5">
        <v>0</v>
      </c>
      <c r="EF38" s="5">
        <v>0</v>
      </c>
      <c r="EG38" s="5">
        <v>0</v>
      </c>
      <c r="EH38" s="6">
        <f t="shared" si="6"/>
        <v>0</v>
      </c>
      <c r="EI38" s="6">
        <f t="shared" si="36"/>
        <v>0</v>
      </c>
      <c r="EJ38" s="6">
        <f t="shared" si="7"/>
        <v>0</v>
      </c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s="10" customFormat="1" ht="20.25" customHeight="1">
      <c r="A39" s="15">
        <v>30</v>
      </c>
      <c r="B39" s="34" t="s">
        <v>84</v>
      </c>
      <c r="C39" s="5">
        <v>9224.898</v>
      </c>
      <c r="D39" s="32">
        <v>5069.4952</v>
      </c>
      <c r="E39" s="19">
        <f t="shared" si="8"/>
        <v>118467.8</v>
      </c>
      <c r="F39" s="27">
        <f t="shared" si="9"/>
        <v>62755.99999999999</v>
      </c>
      <c r="G39" s="6">
        <f t="shared" si="0"/>
        <v>49895.472</v>
      </c>
      <c r="H39" s="6">
        <f t="shared" si="10"/>
        <v>79.50709414239277</v>
      </c>
      <c r="I39" s="6">
        <f t="shared" si="11"/>
        <v>42.117328084086985</v>
      </c>
      <c r="J39" s="6">
        <f t="shared" si="12"/>
        <v>27008.300000000003</v>
      </c>
      <c r="K39" s="6">
        <f t="shared" si="13"/>
        <v>12742.5</v>
      </c>
      <c r="L39" s="6">
        <f t="shared" si="14"/>
        <v>8449.372</v>
      </c>
      <c r="M39" s="6">
        <f t="shared" si="15"/>
        <v>66.30858936629389</v>
      </c>
      <c r="N39" s="6">
        <f t="shared" si="16"/>
        <v>31.284353328421254</v>
      </c>
      <c r="O39" s="6">
        <f t="shared" si="1"/>
        <v>16048.4</v>
      </c>
      <c r="P39" s="6">
        <f t="shared" si="2"/>
        <v>7180.9</v>
      </c>
      <c r="Q39" s="6">
        <f t="shared" si="3"/>
        <v>4866.048</v>
      </c>
      <c r="R39" s="6">
        <f t="shared" si="17"/>
        <v>67.76376220250944</v>
      </c>
      <c r="S39" s="5">
        <f t="shared" si="18"/>
        <v>30.321078736821118</v>
      </c>
      <c r="T39" s="31">
        <v>0</v>
      </c>
      <c r="U39" s="31">
        <v>0</v>
      </c>
      <c r="V39" s="6">
        <v>2.022</v>
      </c>
      <c r="W39" s="6" t="e">
        <f t="shared" si="19"/>
        <v>#DIV/0!</v>
      </c>
      <c r="X39" s="5" t="e">
        <f t="shared" si="20"/>
        <v>#DIV/0!</v>
      </c>
      <c r="Y39" s="31">
        <v>0</v>
      </c>
      <c r="Z39" s="31">
        <v>0</v>
      </c>
      <c r="AA39" s="6">
        <v>266.624</v>
      </c>
      <c r="AB39" s="6" t="e">
        <f t="shared" si="21"/>
        <v>#DIV/0!</v>
      </c>
      <c r="AC39" s="5" t="e">
        <f t="shared" si="22"/>
        <v>#DIV/0!</v>
      </c>
      <c r="AD39" s="5">
        <v>2588.9</v>
      </c>
      <c r="AE39" s="5">
        <v>1328.8</v>
      </c>
      <c r="AF39" s="5">
        <v>475.109</v>
      </c>
      <c r="AG39" s="6">
        <f t="shared" si="23"/>
        <v>35.75474111980734</v>
      </c>
      <c r="AH39" s="5">
        <f t="shared" si="24"/>
        <v>18.351771022441962</v>
      </c>
      <c r="AI39" s="31">
        <v>16048.4</v>
      </c>
      <c r="AJ39" s="31">
        <v>7180.9</v>
      </c>
      <c r="AK39" s="6">
        <v>4864.026</v>
      </c>
      <c r="AL39" s="6">
        <f t="shared" si="25"/>
        <v>67.73560417217898</v>
      </c>
      <c r="AM39" s="5">
        <f t="shared" si="26"/>
        <v>30.30847934996635</v>
      </c>
      <c r="AN39" s="31">
        <v>820</v>
      </c>
      <c r="AO39" s="31">
        <v>530</v>
      </c>
      <c r="AP39" s="6">
        <v>141</v>
      </c>
      <c r="AQ39" s="6">
        <f t="shared" si="27"/>
        <v>26.60377358490566</v>
      </c>
      <c r="AR39" s="5">
        <f t="shared" si="28"/>
        <v>17.195121951219512</v>
      </c>
      <c r="AS39" s="7">
        <v>0</v>
      </c>
      <c r="AT39" s="7">
        <v>0</v>
      </c>
      <c r="AU39" s="6">
        <v>0</v>
      </c>
      <c r="AV39" s="6" t="e">
        <f t="shared" si="29"/>
        <v>#DIV/0!</v>
      </c>
      <c r="AW39" s="5" t="e">
        <f t="shared" si="30"/>
        <v>#DIV/0!</v>
      </c>
      <c r="AX39" s="7">
        <v>0</v>
      </c>
      <c r="AY39" s="7">
        <v>0</v>
      </c>
      <c r="AZ39" s="5">
        <v>0</v>
      </c>
      <c r="BA39" s="5">
        <v>0</v>
      </c>
      <c r="BB39" s="5">
        <v>0</v>
      </c>
      <c r="BC39" s="5">
        <v>0</v>
      </c>
      <c r="BD39" s="5">
        <v>82892.1</v>
      </c>
      <c r="BE39" s="5">
        <v>41446.1</v>
      </c>
      <c r="BF39" s="5">
        <v>41446.1</v>
      </c>
      <c r="BG39" s="8">
        <v>0</v>
      </c>
      <c r="BH39" s="8">
        <v>0</v>
      </c>
      <c r="BI39" s="8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6">
        <f t="shared" si="4"/>
        <v>2115.4</v>
      </c>
      <c r="BT39" s="6">
        <f t="shared" si="4"/>
        <v>1117.7</v>
      </c>
      <c r="BU39" s="6">
        <f t="shared" si="5"/>
        <v>397.5</v>
      </c>
      <c r="BV39" s="6">
        <f t="shared" si="31"/>
        <v>35.56410485819092</v>
      </c>
      <c r="BW39" s="5">
        <f t="shared" si="32"/>
        <v>18.790772430745957</v>
      </c>
      <c r="BX39" s="31">
        <v>2115.4</v>
      </c>
      <c r="BY39" s="31">
        <v>1117.7</v>
      </c>
      <c r="BZ39" s="6">
        <v>397.5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270</v>
      </c>
      <c r="CS39" s="31">
        <v>5435.6</v>
      </c>
      <c r="CT39" s="31">
        <v>2585.1</v>
      </c>
      <c r="CU39" s="5">
        <v>2033.091</v>
      </c>
      <c r="CV39" s="5">
        <v>1717</v>
      </c>
      <c r="CW39" s="5">
        <v>1008.5</v>
      </c>
      <c r="CX39" s="5">
        <v>235.576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6">
        <f t="shared" si="33"/>
        <v>109900.40000000001</v>
      </c>
      <c r="DM39" s="6">
        <f t="shared" si="34"/>
        <v>54188.59999999999</v>
      </c>
      <c r="DN39" s="6">
        <f t="shared" si="35"/>
        <v>49895.472</v>
      </c>
      <c r="DO39" s="5">
        <v>0</v>
      </c>
      <c r="DP39" s="5">
        <v>0</v>
      </c>
      <c r="DQ39" s="5">
        <v>0</v>
      </c>
      <c r="DR39" s="5">
        <v>8567.4</v>
      </c>
      <c r="DS39" s="5">
        <v>8567.4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0</v>
      </c>
      <c r="DZ39" s="5">
        <v>0</v>
      </c>
      <c r="EA39" s="5">
        <v>0</v>
      </c>
      <c r="EB39" s="5">
        <v>0</v>
      </c>
      <c r="EC39" s="5">
        <v>0</v>
      </c>
      <c r="ED39" s="5">
        <v>800</v>
      </c>
      <c r="EE39" s="5">
        <v>800</v>
      </c>
      <c r="EF39" s="5">
        <v>800</v>
      </c>
      <c r="EG39" s="5">
        <v>0</v>
      </c>
      <c r="EH39" s="6">
        <f t="shared" si="6"/>
        <v>9367.4</v>
      </c>
      <c r="EI39" s="6">
        <f t="shared" si="36"/>
        <v>9367.4</v>
      </c>
      <c r="EJ39" s="6">
        <f t="shared" si="7"/>
        <v>800</v>
      </c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s="10" customFormat="1" ht="20.25" customHeight="1">
      <c r="A40" s="15">
        <v>31</v>
      </c>
      <c r="B40" s="34" t="s">
        <v>85</v>
      </c>
      <c r="C40" s="5">
        <v>480.2344</v>
      </c>
      <c r="D40" s="32">
        <v>5682.7189</v>
      </c>
      <c r="E40" s="19">
        <f t="shared" si="8"/>
        <v>38586.100000000006</v>
      </c>
      <c r="F40" s="27">
        <f t="shared" si="9"/>
        <v>18616.000000000004</v>
      </c>
      <c r="G40" s="6">
        <f t="shared" si="0"/>
        <v>17974.846000000005</v>
      </c>
      <c r="H40" s="6">
        <f t="shared" si="10"/>
        <v>96.55589815212721</v>
      </c>
      <c r="I40" s="6">
        <f t="shared" si="11"/>
        <v>46.58373352062012</v>
      </c>
      <c r="J40" s="6">
        <f t="shared" si="12"/>
        <v>8116.7</v>
      </c>
      <c r="K40" s="6">
        <f t="shared" si="13"/>
        <v>3381.3</v>
      </c>
      <c r="L40" s="6">
        <f t="shared" si="14"/>
        <v>2740.1459999999997</v>
      </c>
      <c r="M40" s="6">
        <f t="shared" si="15"/>
        <v>81.03823973028123</v>
      </c>
      <c r="N40" s="6">
        <f t="shared" si="16"/>
        <v>33.75936033116907</v>
      </c>
      <c r="O40" s="6">
        <f t="shared" si="1"/>
        <v>2852.3</v>
      </c>
      <c r="P40" s="6">
        <f t="shared" si="2"/>
        <v>969.2</v>
      </c>
      <c r="Q40" s="6">
        <f t="shared" si="3"/>
        <v>657.313</v>
      </c>
      <c r="R40" s="6">
        <f t="shared" si="17"/>
        <v>67.8201609574907</v>
      </c>
      <c r="S40" s="5">
        <f t="shared" si="18"/>
        <v>23.045016302632963</v>
      </c>
      <c r="T40" s="31">
        <v>0</v>
      </c>
      <c r="U40" s="31">
        <v>0</v>
      </c>
      <c r="V40" s="6">
        <v>0.102</v>
      </c>
      <c r="W40" s="6" t="e">
        <f t="shared" si="19"/>
        <v>#DIV/0!</v>
      </c>
      <c r="X40" s="5" t="e">
        <f t="shared" si="20"/>
        <v>#DIV/0!</v>
      </c>
      <c r="Y40" s="31">
        <v>0</v>
      </c>
      <c r="Z40" s="31">
        <v>0</v>
      </c>
      <c r="AA40" s="6">
        <v>68.1</v>
      </c>
      <c r="AB40" s="6" t="e">
        <f t="shared" si="21"/>
        <v>#DIV/0!</v>
      </c>
      <c r="AC40" s="5" t="e">
        <f t="shared" si="22"/>
        <v>#DIV/0!</v>
      </c>
      <c r="AD40" s="5">
        <v>2684.2000000000003</v>
      </c>
      <c r="AE40" s="5">
        <v>1246.2</v>
      </c>
      <c r="AF40" s="5">
        <v>394.433</v>
      </c>
      <c r="AG40" s="6">
        <f t="shared" si="23"/>
        <v>31.650858610174932</v>
      </c>
      <c r="AH40" s="5">
        <f t="shared" si="24"/>
        <v>14.694620371060276</v>
      </c>
      <c r="AI40" s="31">
        <v>2852.3</v>
      </c>
      <c r="AJ40" s="31">
        <v>969.2</v>
      </c>
      <c r="AK40" s="6">
        <v>657.211</v>
      </c>
      <c r="AL40" s="6">
        <f t="shared" si="25"/>
        <v>67.8096368138671</v>
      </c>
      <c r="AM40" s="5">
        <f t="shared" si="26"/>
        <v>23.04144024120885</v>
      </c>
      <c r="AN40" s="31">
        <v>87</v>
      </c>
      <c r="AO40" s="31">
        <v>43.5</v>
      </c>
      <c r="AP40" s="6">
        <v>36</v>
      </c>
      <c r="AQ40" s="6">
        <f t="shared" si="27"/>
        <v>82.75862068965517</v>
      </c>
      <c r="AR40" s="5">
        <f t="shared" si="28"/>
        <v>41.37931034482759</v>
      </c>
      <c r="AS40" s="7">
        <v>0</v>
      </c>
      <c r="AT40" s="7">
        <v>0</v>
      </c>
      <c r="AU40" s="6">
        <v>0</v>
      </c>
      <c r="AV40" s="6" t="e">
        <f t="shared" si="29"/>
        <v>#DIV/0!</v>
      </c>
      <c r="AW40" s="5" t="e">
        <f t="shared" si="30"/>
        <v>#DIV/0!</v>
      </c>
      <c r="AX40" s="7">
        <v>0</v>
      </c>
      <c r="AY40" s="7">
        <v>0</v>
      </c>
      <c r="AZ40" s="5">
        <v>0</v>
      </c>
      <c r="BA40" s="5">
        <v>0</v>
      </c>
      <c r="BB40" s="5">
        <v>0</v>
      </c>
      <c r="BC40" s="5">
        <v>0</v>
      </c>
      <c r="BD40" s="5">
        <v>30469.4</v>
      </c>
      <c r="BE40" s="5">
        <v>15234.7</v>
      </c>
      <c r="BF40" s="5">
        <v>15234.7</v>
      </c>
      <c r="BG40" s="8">
        <v>0</v>
      </c>
      <c r="BH40" s="8">
        <v>0</v>
      </c>
      <c r="BI40" s="8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6">
        <f t="shared" si="4"/>
        <v>1642.4</v>
      </c>
      <c r="BT40" s="6">
        <f t="shared" si="4"/>
        <v>798</v>
      </c>
      <c r="BU40" s="6">
        <f t="shared" si="5"/>
        <v>1014.13</v>
      </c>
      <c r="BV40" s="6">
        <f t="shared" si="31"/>
        <v>127.08395989974936</v>
      </c>
      <c r="BW40" s="5">
        <f t="shared" si="32"/>
        <v>61.7468339016074</v>
      </c>
      <c r="BX40" s="31">
        <v>554.4</v>
      </c>
      <c r="BY40" s="31">
        <v>282</v>
      </c>
      <c r="BZ40" s="6">
        <v>306.4</v>
      </c>
      <c r="CA40" s="5">
        <v>1088</v>
      </c>
      <c r="CB40" s="5">
        <v>516</v>
      </c>
      <c r="CC40" s="6">
        <v>692.73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5">
        <v>15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31">
        <v>850.8</v>
      </c>
      <c r="CT40" s="31">
        <v>324.4</v>
      </c>
      <c r="CU40" s="5">
        <v>214.2</v>
      </c>
      <c r="CV40" s="5">
        <v>850.8</v>
      </c>
      <c r="CW40" s="5">
        <v>324.4</v>
      </c>
      <c r="CX40" s="5">
        <v>196.2</v>
      </c>
      <c r="CY40" s="5">
        <v>0</v>
      </c>
      <c r="CZ40" s="5">
        <v>0</v>
      </c>
      <c r="DA40" s="5">
        <v>355.97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6">
        <f t="shared" si="33"/>
        <v>38586.100000000006</v>
      </c>
      <c r="DM40" s="6">
        <f t="shared" si="34"/>
        <v>18616.000000000004</v>
      </c>
      <c r="DN40" s="6">
        <f t="shared" si="35"/>
        <v>17974.846000000005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>
        <v>0</v>
      </c>
      <c r="EB40" s="5">
        <v>0</v>
      </c>
      <c r="EC40" s="5">
        <v>0</v>
      </c>
      <c r="ED40" s="5">
        <v>0</v>
      </c>
      <c r="EE40" s="5">
        <v>0</v>
      </c>
      <c r="EF40" s="5">
        <v>0</v>
      </c>
      <c r="EG40" s="5">
        <v>0</v>
      </c>
      <c r="EH40" s="6">
        <f t="shared" si="6"/>
        <v>0</v>
      </c>
      <c r="EI40" s="6">
        <f t="shared" si="36"/>
        <v>0</v>
      </c>
      <c r="EJ40" s="6">
        <f t="shared" si="7"/>
        <v>0</v>
      </c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s="10" customFormat="1" ht="20.25" customHeight="1">
      <c r="A41" s="15">
        <v>32</v>
      </c>
      <c r="B41" s="34" t="s">
        <v>86</v>
      </c>
      <c r="C41" s="5">
        <v>9001.884</v>
      </c>
      <c r="D41" s="32">
        <v>37.4874</v>
      </c>
      <c r="E41" s="19">
        <f t="shared" si="8"/>
        <v>53495.9</v>
      </c>
      <c r="F41" s="27">
        <f t="shared" si="9"/>
        <v>30697.4</v>
      </c>
      <c r="G41" s="6">
        <f t="shared" si="0"/>
        <v>18917.787</v>
      </c>
      <c r="H41" s="6">
        <f t="shared" si="10"/>
        <v>61.626675223308816</v>
      </c>
      <c r="I41" s="6">
        <f t="shared" si="11"/>
        <v>35.363059598959914</v>
      </c>
      <c r="J41" s="6">
        <f t="shared" si="12"/>
        <v>14736</v>
      </c>
      <c r="K41" s="6">
        <f t="shared" si="13"/>
        <v>6816.7</v>
      </c>
      <c r="L41" s="6">
        <f t="shared" si="14"/>
        <v>4038.4870000000005</v>
      </c>
      <c r="M41" s="6">
        <f t="shared" si="15"/>
        <v>59.244018366658366</v>
      </c>
      <c r="N41" s="6">
        <f t="shared" si="16"/>
        <v>27.405584961997832</v>
      </c>
      <c r="O41" s="6">
        <f t="shared" si="1"/>
        <v>6649.8</v>
      </c>
      <c r="P41" s="6">
        <f t="shared" si="2"/>
        <v>3080</v>
      </c>
      <c r="Q41" s="6">
        <f t="shared" si="3"/>
        <v>1310.942</v>
      </c>
      <c r="R41" s="6">
        <f t="shared" si="17"/>
        <v>42.56305194805195</v>
      </c>
      <c r="S41" s="5">
        <f t="shared" si="18"/>
        <v>19.7140064362838</v>
      </c>
      <c r="T41" s="31">
        <v>0</v>
      </c>
      <c r="U41" s="31">
        <v>0</v>
      </c>
      <c r="V41" s="6">
        <v>2.042</v>
      </c>
      <c r="W41" s="6" t="e">
        <f t="shared" si="19"/>
        <v>#DIV/0!</v>
      </c>
      <c r="X41" s="5" t="e">
        <f t="shared" si="20"/>
        <v>#DIV/0!</v>
      </c>
      <c r="Y41" s="31">
        <v>912.4</v>
      </c>
      <c r="Z41" s="31">
        <v>0</v>
      </c>
      <c r="AA41" s="6">
        <v>2.925</v>
      </c>
      <c r="AB41" s="6" t="e">
        <f t="shared" si="21"/>
        <v>#DIV/0!</v>
      </c>
      <c r="AC41" s="5">
        <f t="shared" si="22"/>
        <v>0.3205830775975449</v>
      </c>
      <c r="AD41" s="5">
        <v>2708.6</v>
      </c>
      <c r="AE41" s="5">
        <v>1820</v>
      </c>
      <c r="AF41" s="5">
        <v>1692.22</v>
      </c>
      <c r="AG41" s="6">
        <f t="shared" si="23"/>
        <v>92.97912087912088</v>
      </c>
      <c r="AH41" s="5">
        <f t="shared" si="24"/>
        <v>62.47581776563539</v>
      </c>
      <c r="AI41" s="31">
        <v>6649.8</v>
      </c>
      <c r="AJ41" s="31">
        <v>3080</v>
      </c>
      <c r="AK41" s="6">
        <v>1308.9</v>
      </c>
      <c r="AL41" s="6">
        <f t="shared" si="25"/>
        <v>42.49675324675325</v>
      </c>
      <c r="AM41" s="5">
        <f t="shared" si="26"/>
        <v>19.683298745826942</v>
      </c>
      <c r="AN41" s="31">
        <v>60</v>
      </c>
      <c r="AO41" s="31">
        <v>30</v>
      </c>
      <c r="AP41" s="6">
        <v>0</v>
      </c>
      <c r="AQ41" s="6">
        <f t="shared" si="27"/>
        <v>0</v>
      </c>
      <c r="AR41" s="5">
        <f t="shared" si="28"/>
        <v>0</v>
      </c>
      <c r="AS41" s="7">
        <v>0</v>
      </c>
      <c r="AT41" s="7">
        <v>0</v>
      </c>
      <c r="AU41" s="6">
        <v>0</v>
      </c>
      <c r="AV41" s="6" t="e">
        <f t="shared" si="29"/>
        <v>#DIV/0!</v>
      </c>
      <c r="AW41" s="5" t="e">
        <f t="shared" si="30"/>
        <v>#DIV/0!</v>
      </c>
      <c r="AX41" s="7">
        <v>0</v>
      </c>
      <c r="AY41" s="7">
        <v>0</v>
      </c>
      <c r="AZ41" s="5">
        <v>0</v>
      </c>
      <c r="BA41" s="5">
        <v>0</v>
      </c>
      <c r="BB41" s="5">
        <v>0</v>
      </c>
      <c r="BC41" s="5">
        <v>0</v>
      </c>
      <c r="BD41" s="5">
        <v>29758.5</v>
      </c>
      <c r="BE41" s="5">
        <v>14879.3</v>
      </c>
      <c r="BF41" s="5">
        <v>14879.3</v>
      </c>
      <c r="BG41" s="8">
        <v>0</v>
      </c>
      <c r="BH41" s="8">
        <v>0</v>
      </c>
      <c r="BI41" s="8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6">
        <f t="shared" si="4"/>
        <v>2345.2</v>
      </c>
      <c r="BT41" s="6">
        <f t="shared" si="4"/>
        <v>1166.7</v>
      </c>
      <c r="BU41" s="6">
        <f t="shared" si="5"/>
        <v>603.5</v>
      </c>
      <c r="BV41" s="6">
        <f t="shared" si="31"/>
        <v>51.72709351161395</v>
      </c>
      <c r="BW41" s="5">
        <f t="shared" si="32"/>
        <v>25.733412928534882</v>
      </c>
      <c r="BX41" s="31">
        <v>2345.2</v>
      </c>
      <c r="BY41" s="31">
        <v>1166.7</v>
      </c>
      <c r="BZ41" s="6">
        <v>603.5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31">
        <v>2060</v>
      </c>
      <c r="CT41" s="31">
        <v>720</v>
      </c>
      <c r="CU41" s="5">
        <v>428.9</v>
      </c>
      <c r="CV41" s="5">
        <v>780</v>
      </c>
      <c r="CW41" s="5">
        <v>390</v>
      </c>
      <c r="CX41" s="5">
        <v>168.9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6">
        <f t="shared" si="33"/>
        <v>44494.5</v>
      </c>
      <c r="DM41" s="6">
        <f t="shared" si="34"/>
        <v>21696</v>
      </c>
      <c r="DN41" s="6">
        <f t="shared" si="35"/>
        <v>18917.787</v>
      </c>
      <c r="DO41" s="5">
        <v>0</v>
      </c>
      <c r="DP41" s="5">
        <v>0</v>
      </c>
      <c r="DQ41" s="5">
        <v>0</v>
      </c>
      <c r="DR41" s="5">
        <v>9001.4</v>
      </c>
      <c r="DS41" s="5">
        <v>9001.4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0</v>
      </c>
      <c r="EB41" s="5">
        <v>0</v>
      </c>
      <c r="EC41" s="5">
        <v>0</v>
      </c>
      <c r="ED41" s="5">
        <v>0</v>
      </c>
      <c r="EE41" s="5">
        <v>0</v>
      </c>
      <c r="EF41" s="5">
        <v>0</v>
      </c>
      <c r="EG41" s="5">
        <v>0</v>
      </c>
      <c r="EH41" s="6">
        <f t="shared" si="6"/>
        <v>9001.4</v>
      </c>
      <c r="EI41" s="6">
        <f t="shared" si="36"/>
        <v>9001.4</v>
      </c>
      <c r="EJ41" s="6">
        <f t="shared" si="7"/>
        <v>0</v>
      </c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s="10" customFormat="1" ht="20.25" customHeight="1">
      <c r="A42" s="15">
        <v>33</v>
      </c>
      <c r="B42" s="34" t="s">
        <v>87</v>
      </c>
      <c r="C42" s="5">
        <v>6467.1285</v>
      </c>
      <c r="D42" s="32">
        <v>8177.4208</v>
      </c>
      <c r="E42" s="19">
        <f t="shared" si="8"/>
        <v>60457.8</v>
      </c>
      <c r="F42" s="27">
        <f t="shared" si="9"/>
        <v>31525.3</v>
      </c>
      <c r="G42" s="6">
        <f aca="true" t="shared" si="37" ref="G42:G51">DN42+EJ42-EF42</f>
        <v>24527.585400000004</v>
      </c>
      <c r="H42" s="6">
        <f t="shared" si="10"/>
        <v>77.80286119402513</v>
      </c>
      <c r="I42" s="6">
        <f t="shared" si="11"/>
        <v>40.569761718090966</v>
      </c>
      <c r="J42" s="6">
        <f t="shared" si="12"/>
        <v>10673.5</v>
      </c>
      <c r="K42" s="6">
        <f t="shared" si="13"/>
        <v>3509.1</v>
      </c>
      <c r="L42" s="6">
        <f t="shared" si="14"/>
        <v>2759.3854</v>
      </c>
      <c r="M42" s="6">
        <f t="shared" si="15"/>
        <v>78.63513151520334</v>
      </c>
      <c r="N42" s="6">
        <f t="shared" si="16"/>
        <v>25.85267625427461</v>
      </c>
      <c r="O42" s="6">
        <f t="shared" si="1"/>
        <v>4603</v>
      </c>
      <c r="P42" s="6">
        <f t="shared" si="2"/>
        <v>1350</v>
      </c>
      <c r="Q42" s="6">
        <f aca="true" t="shared" si="38" ref="Q42:Q51">V42+AK42</f>
        <v>1099.703</v>
      </c>
      <c r="R42" s="6">
        <f t="shared" si="17"/>
        <v>81.45948148148148</v>
      </c>
      <c r="S42" s="5">
        <f t="shared" si="18"/>
        <v>23.891005865739736</v>
      </c>
      <c r="T42" s="31">
        <v>0</v>
      </c>
      <c r="U42" s="31">
        <v>0</v>
      </c>
      <c r="V42" s="6">
        <v>0</v>
      </c>
      <c r="W42" s="6" t="e">
        <f t="shared" si="19"/>
        <v>#DIV/0!</v>
      </c>
      <c r="X42" s="5" t="e">
        <f t="shared" si="20"/>
        <v>#DIV/0!</v>
      </c>
      <c r="Y42" s="31">
        <v>0</v>
      </c>
      <c r="Z42" s="31">
        <v>0</v>
      </c>
      <c r="AA42" s="6">
        <v>464</v>
      </c>
      <c r="AB42" s="6" t="e">
        <f t="shared" si="21"/>
        <v>#DIV/0!</v>
      </c>
      <c r="AC42" s="5" t="e">
        <f t="shared" si="22"/>
        <v>#DIV/0!</v>
      </c>
      <c r="AD42" s="5">
        <v>2605.2</v>
      </c>
      <c r="AE42" s="5">
        <v>849.2</v>
      </c>
      <c r="AF42" s="5">
        <v>259.466</v>
      </c>
      <c r="AG42" s="6">
        <f t="shared" si="23"/>
        <v>30.55416862929816</v>
      </c>
      <c r="AH42" s="5">
        <f t="shared" si="24"/>
        <v>9.95954245355443</v>
      </c>
      <c r="AI42" s="31">
        <v>4603</v>
      </c>
      <c r="AJ42" s="31">
        <v>1350</v>
      </c>
      <c r="AK42" s="6">
        <v>1099.703</v>
      </c>
      <c r="AL42" s="6">
        <f t="shared" si="25"/>
        <v>81.45948148148148</v>
      </c>
      <c r="AM42" s="5">
        <f t="shared" si="26"/>
        <v>23.891005865739736</v>
      </c>
      <c r="AN42" s="31">
        <v>98</v>
      </c>
      <c r="AO42" s="31">
        <v>49.9</v>
      </c>
      <c r="AP42" s="6">
        <v>660.9964</v>
      </c>
      <c r="AQ42" s="6">
        <f t="shared" si="27"/>
        <v>1324.6420841683366</v>
      </c>
      <c r="AR42" s="5">
        <f t="shared" si="28"/>
        <v>674.4861224489796</v>
      </c>
      <c r="AS42" s="7">
        <v>0</v>
      </c>
      <c r="AT42" s="7">
        <v>0</v>
      </c>
      <c r="AU42" s="6">
        <v>0</v>
      </c>
      <c r="AV42" s="6" t="e">
        <f t="shared" si="29"/>
        <v>#DIV/0!</v>
      </c>
      <c r="AW42" s="5" t="e">
        <f t="shared" si="30"/>
        <v>#DIV/0!</v>
      </c>
      <c r="AX42" s="7">
        <v>0</v>
      </c>
      <c r="AY42" s="7">
        <v>0</v>
      </c>
      <c r="AZ42" s="5">
        <v>0</v>
      </c>
      <c r="BA42" s="5">
        <v>0</v>
      </c>
      <c r="BB42" s="5">
        <v>0</v>
      </c>
      <c r="BC42" s="5">
        <v>0</v>
      </c>
      <c r="BD42" s="5">
        <v>43536.3</v>
      </c>
      <c r="BE42" s="5">
        <v>21768.2</v>
      </c>
      <c r="BF42" s="5">
        <v>21768.2</v>
      </c>
      <c r="BG42" s="8">
        <v>0</v>
      </c>
      <c r="BH42" s="8">
        <v>0</v>
      </c>
      <c r="BI42" s="8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6">
        <f aca="true" t="shared" si="39" ref="BS42:BT51">BX42+CA42+CD42+CG42</f>
        <v>717.3</v>
      </c>
      <c r="BT42" s="6">
        <f t="shared" si="39"/>
        <v>300</v>
      </c>
      <c r="BU42" s="6">
        <f aca="true" t="shared" si="40" ref="BU42:BU51">BZ42+CC42+CF42+CI42</f>
        <v>225.36</v>
      </c>
      <c r="BV42" s="6">
        <f t="shared" si="31"/>
        <v>75.12</v>
      </c>
      <c r="BW42" s="5">
        <f t="shared" si="32"/>
        <v>31.417816813048937</v>
      </c>
      <c r="BX42" s="31">
        <v>717.3</v>
      </c>
      <c r="BY42" s="31">
        <v>300</v>
      </c>
      <c r="BZ42" s="6">
        <v>225.36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31">
        <v>2650</v>
      </c>
      <c r="CT42" s="31">
        <v>960</v>
      </c>
      <c r="CU42" s="5">
        <v>49.86</v>
      </c>
      <c r="CV42" s="5">
        <v>850</v>
      </c>
      <c r="CW42" s="5">
        <v>360</v>
      </c>
      <c r="CX42" s="5">
        <v>19.86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6">
        <f t="shared" si="33"/>
        <v>54209.8</v>
      </c>
      <c r="DM42" s="6">
        <f t="shared" si="34"/>
        <v>25277.3</v>
      </c>
      <c r="DN42" s="6">
        <f t="shared" si="35"/>
        <v>24527.585400000004</v>
      </c>
      <c r="DO42" s="5">
        <v>0</v>
      </c>
      <c r="DP42" s="5">
        <v>0</v>
      </c>
      <c r="DQ42" s="5">
        <v>0</v>
      </c>
      <c r="DR42" s="5">
        <v>6248</v>
      </c>
      <c r="DS42" s="5">
        <v>6248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6">
        <f aca="true" t="shared" si="41" ref="EH42:EH51">DO42+DR42+DU42+DX42+EA42+ED42</f>
        <v>6248</v>
      </c>
      <c r="EI42" s="6">
        <f t="shared" si="36"/>
        <v>6248</v>
      </c>
      <c r="EJ42" s="6">
        <f t="shared" si="7"/>
        <v>0</v>
      </c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s="10" customFormat="1" ht="20.25" customHeight="1">
      <c r="A43" s="15">
        <v>34</v>
      </c>
      <c r="B43" s="34" t="s">
        <v>88</v>
      </c>
      <c r="C43" s="5">
        <v>14.146</v>
      </c>
      <c r="D43" s="32">
        <v>53.3435</v>
      </c>
      <c r="E43" s="19">
        <f t="shared" si="8"/>
        <v>25189.6</v>
      </c>
      <c r="F43" s="27">
        <f t="shared" si="9"/>
        <v>12463.2</v>
      </c>
      <c r="G43" s="6">
        <f t="shared" si="37"/>
        <v>9944.736</v>
      </c>
      <c r="H43" s="6">
        <f t="shared" si="10"/>
        <v>79.79279799730406</v>
      </c>
      <c r="I43" s="6">
        <f t="shared" si="11"/>
        <v>39.47953123511291</v>
      </c>
      <c r="J43" s="6">
        <f t="shared" si="12"/>
        <v>7900.7</v>
      </c>
      <c r="K43" s="6">
        <f t="shared" si="13"/>
        <v>3818.7</v>
      </c>
      <c r="L43" s="6">
        <f t="shared" si="14"/>
        <v>1300.2359999999999</v>
      </c>
      <c r="M43" s="6">
        <f t="shared" si="15"/>
        <v>34.04917903998743</v>
      </c>
      <c r="N43" s="6">
        <f t="shared" si="16"/>
        <v>16.45722530914982</v>
      </c>
      <c r="O43" s="6">
        <f t="shared" si="1"/>
        <v>3244.1</v>
      </c>
      <c r="P43" s="6">
        <f t="shared" si="2"/>
        <v>1374.7</v>
      </c>
      <c r="Q43" s="6">
        <f t="shared" si="38"/>
        <v>911.63</v>
      </c>
      <c r="R43" s="6">
        <f t="shared" si="17"/>
        <v>66.31483232705318</v>
      </c>
      <c r="S43" s="5">
        <f t="shared" si="18"/>
        <v>28.101168274714095</v>
      </c>
      <c r="T43" s="31">
        <v>0</v>
      </c>
      <c r="U43" s="31">
        <v>0</v>
      </c>
      <c r="V43" s="6">
        <v>0</v>
      </c>
      <c r="W43" s="6" t="e">
        <f t="shared" si="19"/>
        <v>#DIV/0!</v>
      </c>
      <c r="X43" s="5" t="e">
        <f t="shared" si="20"/>
        <v>#DIV/0!</v>
      </c>
      <c r="Y43" s="31">
        <v>50.09999999999991</v>
      </c>
      <c r="Z43" s="31">
        <v>24.999999999999908</v>
      </c>
      <c r="AA43" s="6">
        <v>383.7</v>
      </c>
      <c r="AB43" s="6">
        <f t="shared" si="21"/>
        <v>1534.8000000000056</v>
      </c>
      <c r="AC43" s="5">
        <f t="shared" si="22"/>
        <v>765.8682634730552</v>
      </c>
      <c r="AD43" s="5">
        <v>1958.5</v>
      </c>
      <c r="AE43" s="5">
        <v>1095</v>
      </c>
      <c r="AF43" s="5">
        <v>4.906</v>
      </c>
      <c r="AG43" s="6">
        <f t="shared" si="23"/>
        <v>0.4480365296803653</v>
      </c>
      <c r="AH43" s="5">
        <f t="shared" si="24"/>
        <v>0.2504978299719173</v>
      </c>
      <c r="AI43" s="31">
        <v>3244.1</v>
      </c>
      <c r="AJ43" s="31">
        <v>1374.7</v>
      </c>
      <c r="AK43" s="6">
        <v>911.63</v>
      </c>
      <c r="AL43" s="6">
        <f t="shared" si="25"/>
        <v>66.31483232705318</v>
      </c>
      <c r="AM43" s="5">
        <f t="shared" si="26"/>
        <v>28.101168274714095</v>
      </c>
      <c r="AN43" s="31">
        <v>48</v>
      </c>
      <c r="AO43" s="31">
        <v>24</v>
      </c>
      <c r="AP43" s="6">
        <v>0</v>
      </c>
      <c r="AQ43" s="6">
        <f t="shared" si="27"/>
        <v>0</v>
      </c>
      <c r="AR43" s="5">
        <f t="shared" si="28"/>
        <v>0</v>
      </c>
      <c r="AS43" s="7">
        <v>0</v>
      </c>
      <c r="AT43" s="7">
        <v>0</v>
      </c>
      <c r="AU43" s="6">
        <v>0</v>
      </c>
      <c r="AV43" s="6" t="e">
        <f t="shared" si="29"/>
        <v>#DIV/0!</v>
      </c>
      <c r="AW43" s="5" t="e">
        <f t="shared" si="30"/>
        <v>#DIV/0!</v>
      </c>
      <c r="AX43" s="7">
        <v>0</v>
      </c>
      <c r="AY43" s="7">
        <v>0</v>
      </c>
      <c r="AZ43" s="5">
        <v>0</v>
      </c>
      <c r="BA43" s="5">
        <v>0</v>
      </c>
      <c r="BB43" s="5">
        <v>0</v>
      </c>
      <c r="BC43" s="5">
        <v>0</v>
      </c>
      <c r="BD43" s="5">
        <v>17288.899999999998</v>
      </c>
      <c r="BE43" s="5">
        <v>8644.5</v>
      </c>
      <c r="BF43" s="5">
        <v>8644.5</v>
      </c>
      <c r="BG43" s="8">
        <v>0</v>
      </c>
      <c r="BH43" s="8">
        <v>0</v>
      </c>
      <c r="BI43" s="8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6">
        <f t="shared" si="39"/>
        <v>1800</v>
      </c>
      <c r="BT43" s="6">
        <f t="shared" si="39"/>
        <v>900</v>
      </c>
      <c r="BU43" s="6">
        <f t="shared" si="40"/>
        <v>0</v>
      </c>
      <c r="BV43" s="6">
        <f t="shared" si="31"/>
        <v>0</v>
      </c>
      <c r="BW43" s="5">
        <f t="shared" si="32"/>
        <v>0</v>
      </c>
      <c r="BX43" s="31">
        <v>1800</v>
      </c>
      <c r="BY43" s="31">
        <v>900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31">
        <v>800</v>
      </c>
      <c r="CT43" s="31">
        <v>400</v>
      </c>
      <c r="CU43" s="5">
        <v>0</v>
      </c>
      <c r="CV43" s="5">
        <v>800</v>
      </c>
      <c r="CW43" s="5">
        <v>400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6">
        <f t="shared" si="33"/>
        <v>25189.6</v>
      </c>
      <c r="DM43" s="6">
        <f t="shared" si="34"/>
        <v>12463.2</v>
      </c>
      <c r="DN43" s="6">
        <f t="shared" si="35"/>
        <v>9944.736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5">
        <v>0</v>
      </c>
      <c r="ED43" s="5">
        <v>158</v>
      </c>
      <c r="EE43" s="5">
        <v>158</v>
      </c>
      <c r="EF43" s="5">
        <v>158</v>
      </c>
      <c r="EG43" s="5">
        <v>0</v>
      </c>
      <c r="EH43" s="6">
        <f t="shared" si="41"/>
        <v>158</v>
      </c>
      <c r="EI43" s="6">
        <f t="shared" si="36"/>
        <v>158</v>
      </c>
      <c r="EJ43" s="6">
        <f t="shared" si="7"/>
        <v>158</v>
      </c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s="10" customFormat="1" ht="20.25" customHeight="1">
      <c r="A44" s="15">
        <v>35</v>
      </c>
      <c r="B44" s="34" t="s">
        <v>89</v>
      </c>
      <c r="C44" s="5">
        <v>3231.4607</v>
      </c>
      <c r="D44" s="32">
        <v>3251.0063</v>
      </c>
      <c r="E44" s="19">
        <f t="shared" si="8"/>
        <v>13428.1</v>
      </c>
      <c r="F44" s="27">
        <f t="shared" si="9"/>
        <v>6013.5</v>
      </c>
      <c r="G44" s="6">
        <f t="shared" si="37"/>
        <v>4801.630999999999</v>
      </c>
      <c r="H44" s="6">
        <f t="shared" si="10"/>
        <v>79.84752639893571</v>
      </c>
      <c r="I44" s="6">
        <f t="shared" si="11"/>
        <v>35.758081932663586</v>
      </c>
      <c r="J44" s="6">
        <f t="shared" si="12"/>
        <v>5450.7</v>
      </c>
      <c r="K44" s="6">
        <f t="shared" si="13"/>
        <v>2024.8</v>
      </c>
      <c r="L44" s="6">
        <f t="shared" si="14"/>
        <v>812.9310000000003</v>
      </c>
      <c r="M44" s="6">
        <f t="shared" si="15"/>
        <v>40.1487060450415</v>
      </c>
      <c r="N44" s="6">
        <f t="shared" si="16"/>
        <v>14.914249545929886</v>
      </c>
      <c r="O44" s="6">
        <f t="shared" si="1"/>
        <v>1700</v>
      </c>
      <c r="P44" s="6">
        <f t="shared" si="2"/>
        <v>350</v>
      </c>
      <c r="Q44" s="6">
        <f t="shared" si="38"/>
        <v>291.445</v>
      </c>
      <c r="R44" s="6">
        <f t="shared" si="17"/>
        <v>83.27</v>
      </c>
      <c r="S44" s="5">
        <f t="shared" si="18"/>
        <v>17.143823529411765</v>
      </c>
      <c r="T44" s="31">
        <v>0</v>
      </c>
      <c r="U44" s="31">
        <v>0</v>
      </c>
      <c r="V44" s="6">
        <v>0</v>
      </c>
      <c r="W44" s="6" t="e">
        <f t="shared" si="19"/>
        <v>#DIV/0!</v>
      </c>
      <c r="X44" s="5" t="e">
        <f t="shared" si="20"/>
        <v>#DIV/0!</v>
      </c>
      <c r="Y44" s="31">
        <v>60.799999999999955</v>
      </c>
      <c r="Z44" s="31">
        <v>60.799999999999955</v>
      </c>
      <c r="AA44" s="6">
        <v>254.6</v>
      </c>
      <c r="AB44" s="6">
        <f t="shared" si="21"/>
        <v>418.7500000000003</v>
      </c>
      <c r="AC44" s="5">
        <f t="shared" si="22"/>
        <v>418.7500000000003</v>
      </c>
      <c r="AD44" s="5">
        <v>1839.8</v>
      </c>
      <c r="AE44" s="5">
        <v>700</v>
      </c>
      <c r="AF44" s="5">
        <v>0.9860000000003311</v>
      </c>
      <c r="AG44" s="6">
        <f t="shared" si="23"/>
        <v>0.14085714285719014</v>
      </c>
      <c r="AH44" s="5">
        <f t="shared" si="24"/>
        <v>0.05359278182412931</v>
      </c>
      <c r="AI44" s="31">
        <v>1700</v>
      </c>
      <c r="AJ44" s="31">
        <v>350</v>
      </c>
      <c r="AK44" s="6">
        <v>291.445</v>
      </c>
      <c r="AL44" s="6">
        <f t="shared" si="25"/>
        <v>83.27</v>
      </c>
      <c r="AM44" s="5">
        <f t="shared" si="26"/>
        <v>17.143823529411765</v>
      </c>
      <c r="AN44" s="31">
        <v>40</v>
      </c>
      <c r="AO44" s="31">
        <v>20</v>
      </c>
      <c r="AP44" s="6">
        <v>0</v>
      </c>
      <c r="AQ44" s="6">
        <f t="shared" si="27"/>
        <v>0</v>
      </c>
      <c r="AR44" s="5">
        <f t="shared" si="28"/>
        <v>0</v>
      </c>
      <c r="AS44" s="7">
        <v>0</v>
      </c>
      <c r="AT44" s="7">
        <v>0</v>
      </c>
      <c r="AU44" s="6">
        <v>0</v>
      </c>
      <c r="AV44" s="6" t="e">
        <f t="shared" si="29"/>
        <v>#DIV/0!</v>
      </c>
      <c r="AW44" s="5" t="e">
        <f t="shared" si="30"/>
        <v>#DIV/0!</v>
      </c>
      <c r="AX44" s="7">
        <v>0</v>
      </c>
      <c r="AY44" s="7">
        <v>0</v>
      </c>
      <c r="AZ44" s="5">
        <v>0</v>
      </c>
      <c r="BA44" s="5">
        <v>0</v>
      </c>
      <c r="BB44" s="5">
        <v>0</v>
      </c>
      <c r="BC44" s="5">
        <v>0</v>
      </c>
      <c r="BD44" s="5">
        <v>7977.4</v>
      </c>
      <c r="BE44" s="5">
        <v>3988.7</v>
      </c>
      <c r="BF44" s="5">
        <v>3988.7</v>
      </c>
      <c r="BG44" s="8">
        <v>0</v>
      </c>
      <c r="BH44" s="8">
        <v>0</v>
      </c>
      <c r="BI44" s="8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6">
        <f t="shared" si="39"/>
        <v>1610.1</v>
      </c>
      <c r="BT44" s="6">
        <f t="shared" si="39"/>
        <v>794</v>
      </c>
      <c r="BU44" s="6">
        <f t="shared" si="40"/>
        <v>265.9</v>
      </c>
      <c r="BV44" s="6">
        <f t="shared" si="31"/>
        <v>33.488664987405535</v>
      </c>
      <c r="BW44" s="5">
        <f t="shared" si="32"/>
        <v>16.514502204831995</v>
      </c>
      <c r="BX44" s="31">
        <v>1610.1</v>
      </c>
      <c r="BY44" s="31">
        <v>794</v>
      </c>
      <c r="BZ44" s="6">
        <v>265.9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31">
        <v>200</v>
      </c>
      <c r="CT44" s="31">
        <v>100</v>
      </c>
      <c r="CU44" s="5">
        <v>0</v>
      </c>
      <c r="CV44" s="5">
        <v>180</v>
      </c>
      <c r="CW44" s="5">
        <v>90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6">
        <f t="shared" si="33"/>
        <v>13428.1</v>
      </c>
      <c r="DM44" s="6">
        <f t="shared" si="34"/>
        <v>6013.5</v>
      </c>
      <c r="DN44" s="6">
        <f t="shared" si="35"/>
        <v>4801.630999999999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6">
        <f t="shared" si="41"/>
        <v>0</v>
      </c>
      <c r="EI44" s="6">
        <f t="shared" si="36"/>
        <v>0</v>
      </c>
      <c r="EJ44" s="6">
        <f t="shared" si="7"/>
        <v>0</v>
      </c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s="10" customFormat="1" ht="20.25" customHeight="1">
      <c r="A45" s="15">
        <v>36</v>
      </c>
      <c r="B45" s="35" t="s">
        <v>90</v>
      </c>
      <c r="C45" s="5">
        <v>554.7862</v>
      </c>
      <c r="D45" s="32">
        <v>15340.6795</v>
      </c>
      <c r="E45" s="19">
        <f t="shared" si="8"/>
        <v>99717</v>
      </c>
      <c r="F45" s="27">
        <f t="shared" si="9"/>
        <v>44959.5</v>
      </c>
      <c r="G45" s="6">
        <f t="shared" si="37"/>
        <v>44715.498</v>
      </c>
      <c r="H45" s="6">
        <f t="shared" si="10"/>
        <v>99.45728488973408</v>
      </c>
      <c r="I45" s="6">
        <f t="shared" si="11"/>
        <v>44.84240199765336</v>
      </c>
      <c r="J45" s="6">
        <f t="shared" si="12"/>
        <v>25622.800000000003</v>
      </c>
      <c r="K45" s="6">
        <f t="shared" si="13"/>
        <v>7912.4</v>
      </c>
      <c r="L45" s="6">
        <f t="shared" si="14"/>
        <v>7668.398</v>
      </c>
      <c r="M45" s="6">
        <f t="shared" si="15"/>
        <v>96.91620747181639</v>
      </c>
      <c r="N45" s="6">
        <f t="shared" si="16"/>
        <v>29.92802504019857</v>
      </c>
      <c r="O45" s="6">
        <f t="shared" si="1"/>
        <v>11717.9</v>
      </c>
      <c r="P45" s="6">
        <f t="shared" si="2"/>
        <v>3204.4</v>
      </c>
      <c r="Q45" s="6">
        <f t="shared" si="38"/>
        <v>3033.256</v>
      </c>
      <c r="R45" s="6">
        <f t="shared" si="17"/>
        <v>94.6590937460991</v>
      </c>
      <c r="S45" s="5">
        <f t="shared" si="18"/>
        <v>25.88566210669147</v>
      </c>
      <c r="T45" s="31">
        <v>8.8</v>
      </c>
      <c r="U45" s="31">
        <v>4.4</v>
      </c>
      <c r="V45" s="6">
        <v>363.292</v>
      </c>
      <c r="W45" s="6">
        <f t="shared" si="19"/>
        <v>8256.636363636362</v>
      </c>
      <c r="X45" s="5">
        <f t="shared" si="20"/>
        <v>4128.318181818181</v>
      </c>
      <c r="Y45" s="31">
        <v>756.3999999999996</v>
      </c>
      <c r="Z45" s="31">
        <v>726</v>
      </c>
      <c r="AA45" s="6">
        <v>876.749</v>
      </c>
      <c r="AB45" s="6">
        <f t="shared" si="21"/>
        <v>120.76432506887053</v>
      </c>
      <c r="AC45" s="5">
        <f t="shared" si="22"/>
        <v>115.91076150185093</v>
      </c>
      <c r="AD45" s="5">
        <v>4317.6</v>
      </c>
      <c r="AE45" s="5">
        <v>686</v>
      </c>
      <c r="AF45" s="5">
        <v>699.893</v>
      </c>
      <c r="AG45" s="6">
        <f t="shared" si="23"/>
        <v>102.02521865889213</v>
      </c>
      <c r="AH45" s="5">
        <f t="shared" si="24"/>
        <v>16.210232536594404</v>
      </c>
      <c r="AI45" s="31">
        <v>11709.1</v>
      </c>
      <c r="AJ45" s="31">
        <v>3200</v>
      </c>
      <c r="AK45" s="6">
        <v>2669.964</v>
      </c>
      <c r="AL45" s="6">
        <f t="shared" si="25"/>
        <v>83.436375</v>
      </c>
      <c r="AM45" s="5">
        <f t="shared" si="26"/>
        <v>22.80246987385879</v>
      </c>
      <c r="AN45" s="31">
        <v>748</v>
      </c>
      <c r="AO45" s="31">
        <v>371</v>
      </c>
      <c r="AP45" s="6">
        <v>391.5</v>
      </c>
      <c r="AQ45" s="6">
        <f t="shared" si="27"/>
        <v>105.52560646900268</v>
      </c>
      <c r="AR45" s="5">
        <f t="shared" si="28"/>
        <v>52.33957219251337</v>
      </c>
      <c r="AS45" s="7">
        <v>0</v>
      </c>
      <c r="AT45" s="7">
        <v>0</v>
      </c>
      <c r="AU45" s="6">
        <v>0</v>
      </c>
      <c r="AV45" s="6" t="e">
        <f t="shared" si="29"/>
        <v>#DIV/0!</v>
      </c>
      <c r="AW45" s="5" t="e">
        <f t="shared" si="30"/>
        <v>#DIV/0!</v>
      </c>
      <c r="AX45" s="7">
        <v>0</v>
      </c>
      <c r="AY45" s="7">
        <v>0</v>
      </c>
      <c r="AZ45" s="5">
        <v>0</v>
      </c>
      <c r="BA45" s="5">
        <v>0</v>
      </c>
      <c r="BB45" s="5">
        <v>0</v>
      </c>
      <c r="BC45" s="5">
        <v>0</v>
      </c>
      <c r="BD45" s="5">
        <v>74094.2</v>
      </c>
      <c r="BE45" s="5">
        <v>37047.1</v>
      </c>
      <c r="BF45" s="5">
        <v>37047.1</v>
      </c>
      <c r="BG45" s="8">
        <v>0</v>
      </c>
      <c r="BH45" s="8">
        <v>0</v>
      </c>
      <c r="BI45" s="8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6">
        <f t="shared" si="39"/>
        <v>2650.5</v>
      </c>
      <c r="BT45" s="6">
        <f t="shared" si="39"/>
        <v>760</v>
      </c>
      <c r="BU45" s="6">
        <f t="shared" si="40"/>
        <v>771</v>
      </c>
      <c r="BV45" s="6">
        <f t="shared" si="31"/>
        <v>101.44736842105264</v>
      </c>
      <c r="BW45" s="5">
        <f t="shared" si="32"/>
        <v>29.088851160158463</v>
      </c>
      <c r="BX45" s="31">
        <v>1930.5</v>
      </c>
      <c r="BY45" s="31">
        <v>400</v>
      </c>
      <c r="BZ45" s="6">
        <v>413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720</v>
      </c>
      <c r="CH45" s="6">
        <v>360</v>
      </c>
      <c r="CI45" s="5">
        <v>358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31">
        <v>5432.4</v>
      </c>
      <c r="CT45" s="31">
        <v>2165</v>
      </c>
      <c r="CU45" s="5">
        <v>1896</v>
      </c>
      <c r="CV45" s="5">
        <v>1517.4</v>
      </c>
      <c r="CW45" s="5">
        <v>500</v>
      </c>
      <c r="CX45" s="5">
        <v>400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6">
        <f t="shared" si="33"/>
        <v>99717</v>
      </c>
      <c r="DM45" s="6">
        <f t="shared" si="34"/>
        <v>44959.5</v>
      </c>
      <c r="DN45" s="6">
        <f t="shared" si="35"/>
        <v>44715.498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0</v>
      </c>
      <c r="DZ45" s="5">
        <v>0</v>
      </c>
      <c r="EA45" s="5">
        <v>0</v>
      </c>
      <c r="EB45" s="5">
        <v>0</v>
      </c>
      <c r="EC45" s="5">
        <v>0</v>
      </c>
      <c r="ED45" s="5">
        <v>0</v>
      </c>
      <c r="EE45" s="5">
        <v>0</v>
      </c>
      <c r="EF45" s="5">
        <v>0</v>
      </c>
      <c r="EG45" s="5">
        <v>0</v>
      </c>
      <c r="EH45" s="6">
        <f t="shared" si="41"/>
        <v>0</v>
      </c>
      <c r="EI45" s="6">
        <f t="shared" si="36"/>
        <v>0</v>
      </c>
      <c r="EJ45" s="6">
        <f t="shared" si="7"/>
        <v>0</v>
      </c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s="10" customFormat="1" ht="20.25" customHeight="1">
      <c r="A46" s="15">
        <v>37</v>
      </c>
      <c r="B46" s="36" t="s">
        <v>91</v>
      </c>
      <c r="C46" s="5">
        <v>10106.1589</v>
      </c>
      <c r="D46" s="32">
        <v>567.0306</v>
      </c>
      <c r="E46" s="19">
        <f t="shared" si="8"/>
        <v>98838.29999999999</v>
      </c>
      <c r="F46" s="27">
        <f t="shared" si="9"/>
        <v>50876.4</v>
      </c>
      <c r="G46" s="6">
        <f t="shared" si="37"/>
        <v>40182.352</v>
      </c>
      <c r="H46" s="6">
        <f t="shared" si="10"/>
        <v>78.98033665904035</v>
      </c>
      <c r="I46" s="6">
        <f t="shared" si="11"/>
        <v>40.65463691706556</v>
      </c>
      <c r="J46" s="6">
        <f t="shared" si="12"/>
        <v>14547.9</v>
      </c>
      <c r="K46" s="6">
        <f t="shared" si="13"/>
        <v>3678.6</v>
      </c>
      <c r="L46" s="6">
        <f t="shared" si="14"/>
        <v>3089.7520000000004</v>
      </c>
      <c r="M46" s="6">
        <f t="shared" si="15"/>
        <v>83.99260588267276</v>
      </c>
      <c r="N46" s="6">
        <f t="shared" si="16"/>
        <v>21.238474281511426</v>
      </c>
      <c r="O46" s="6">
        <f t="shared" si="1"/>
        <v>8279.4</v>
      </c>
      <c r="P46" s="6">
        <f t="shared" si="2"/>
        <v>1502</v>
      </c>
      <c r="Q46" s="6">
        <f t="shared" si="38"/>
        <v>2157.931</v>
      </c>
      <c r="R46" s="6">
        <f t="shared" si="17"/>
        <v>143.67050599201065</v>
      </c>
      <c r="S46" s="5">
        <f t="shared" si="18"/>
        <v>26.063857284344277</v>
      </c>
      <c r="T46" s="31">
        <v>4</v>
      </c>
      <c r="U46" s="31">
        <v>2</v>
      </c>
      <c r="V46" s="6">
        <v>0</v>
      </c>
      <c r="W46" s="6">
        <f t="shared" si="19"/>
        <v>0</v>
      </c>
      <c r="X46" s="5">
        <f t="shared" si="20"/>
        <v>0</v>
      </c>
      <c r="Y46" s="31">
        <v>23.700000000000045</v>
      </c>
      <c r="Z46" s="31">
        <v>23.700000000000045</v>
      </c>
      <c r="AA46" s="6">
        <v>146.221</v>
      </c>
      <c r="AB46" s="6">
        <f t="shared" si="21"/>
        <v>616.9662447257372</v>
      </c>
      <c r="AC46" s="5">
        <f t="shared" si="22"/>
        <v>616.9662447257372</v>
      </c>
      <c r="AD46" s="5">
        <v>1990.3</v>
      </c>
      <c r="AE46" s="5">
        <v>626.3</v>
      </c>
      <c r="AF46" s="5">
        <v>235.02</v>
      </c>
      <c r="AG46" s="6">
        <f t="shared" si="23"/>
        <v>37.52514769279898</v>
      </c>
      <c r="AH46" s="5">
        <f t="shared" si="24"/>
        <v>11.808270110033664</v>
      </c>
      <c r="AI46" s="31">
        <v>8275.4</v>
      </c>
      <c r="AJ46" s="31">
        <v>1500</v>
      </c>
      <c r="AK46" s="6">
        <v>2157.931</v>
      </c>
      <c r="AL46" s="6">
        <f t="shared" si="25"/>
        <v>143.86206666666666</v>
      </c>
      <c r="AM46" s="5">
        <f t="shared" si="26"/>
        <v>26.076455518766466</v>
      </c>
      <c r="AN46" s="31">
        <v>190</v>
      </c>
      <c r="AO46" s="31">
        <v>94.5</v>
      </c>
      <c r="AP46" s="6">
        <v>60</v>
      </c>
      <c r="AQ46" s="6">
        <f t="shared" si="27"/>
        <v>63.49206349206349</v>
      </c>
      <c r="AR46" s="5">
        <f t="shared" si="28"/>
        <v>31.57894736842105</v>
      </c>
      <c r="AS46" s="7">
        <v>0</v>
      </c>
      <c r="AT46" s="7">
        <v>0</v>
      </c>
      <c r="AU46" s="6">
        <v>0</v>
      </c>
      <c r="AV46" s="6" t="e">
        <f t="shared" si="29"/>
        <v>#DIV/0!</v>
      </c>
      <c r="AW46" s="5" t="e">
        <f t="shared" si="30"/>
        <v>#DIV/0!</v>
      </c>
      <c r="AX46" s="7">
        <v>0</v>
      </c>
      <c r="AY46" s="7">
        <v>0</v>
      </c>
      <c r="AZ46" s="5">
        <v>0</v>
      </c>
      <c r="BA46" s="5">
        <v>0</v>
      </c>
      <c r="BB46" s="5">
        <v>0</v>
      </c>
      <c r="BC46" s="5">
        <v>0</v>
      </c>
      <c r="BD46" s="5">
        <v>74185.2</v>
      </c>
      <c r="BE46" s="5">
        <v>37092.6</v>
      </c>
      <c r="BF46" s="5">
        <v>37092.6</v>
      </c>
      <c r="BG46" s="8">
        <v>0</v>
      </c>
      <c r="BH46" s="8">
        <v>0</v>
      </c>
      <c r="BI46" s="8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6">
        <f t="shared" si="39"/>
        <v>1066.5</v>
      </c>
      <c r="BT46" s="6">
        <f t="shared" si="39"/>
        <v>533.1</v>
      </c>
      <c r="BU46" s="6">
        <f t="shared" si="40"/>
        <v>184.28</v>
      </c>
      <c r="BV46" s="6">
        <f t="shared" si="31"/>
        <v>34.56762333520915</v>
      </c>
      <c r="BW46" s="5">
        <f t="shared" si="32"/>
        <v>17.27894983591186</v>
      </c>
      <c r="BX46" s="31">
        <v>497.5</v>
      </c>
      <c r="BY46" s="31">
        <v>248.6</v>
      </c>
      <c r="BZ46" s="6">
        <v>184.28</v>
      </c>
      <c r="CA46" s="5">
        <v>569</v>
      </c>
      <c r="CB46" s="5">
        <v>284.5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31">
        <v>2998</v>
      </c>
      <c r="CT46" s="31">
        <v>899</v>
      </c>
      <c r="CU46" s="5">
        <v>306.3</v>
      </c>
      <c r="CV46" s="5">
        <v>1398</v>
      </c>
      <c r="CW46" s="5">
        <v>699</v>
      </c>
      <c r="CX46" s="5">
        <v>97.9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6">
        <f t="shared" si="33"/>
        <v>88733.09999999999</v>
      </c>
      <c r="DM46" s="6">
        <f t="shared" si="34"/>
        <v>40771.2</v>
      </c>
      <c r="DN46" s="6">
        <f t="shared" si="35"/>
        <v>40182.352</v>
      </c>
      <c r="DO46" s="5">
        <v>0</v>
      </c>
      <c r="DP46" s="5">
        <v>0</v>
      </c>
      <c r="DQ46" s="5">
        <v>0</v>
      </c>
      <c r="DR46" s="5">
        <v>10105.2</v>
      </c>
      <c r="DS46" s="5">
        <v>10105.2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5">
        <v>0</v>
      </c>
      <c r="ED46" s="5">
        <v>2782.407</v>
      </c>
      <c r="EE46" s="5">
        <v>2782.407</v>
      </c>
      <c r="EF46" s="5">
        <v>2782.407</v>
      </c>
      <c r="EG46" s="5">
        <v>0</v>
      </c>
      <c r="EH46" s="6">
        <f t="shared" si="41"/>
        <v>12887.607</v>
      </c>
      <c r="EI46" s="6">
        <f t="shared" si="36"/>
        <v>12887.607</v>
      </c>
      <c r="EJ46" s="6">
        <f t="shared" si="7"/>
        <v>2782.407</v>
      </c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10" customFormat="1" ht="20.25" customHeight="1">
      <c r="A47" s="15">
        <v>38</v>
      </c>
      <c r="B47" s="33" t="s">
        <v>92</v>
      </c>
      <c r="C47" s="5">
        <v>96001.2852</v>
      </c>
      <c r="D47" s="32">
        <v>86383.3336</v>
      </c>
      <c r="E47" s="19">
        <f t="shared" si="8"/>
        <v>963832.8000000003</v>
      </c>
      <c r="F47" s="27">
        <f t="shared" si="9"/>
        <v>500016.7</v>
      </c>
      <c r="G47" s="6">
        <f t="shared" si="37"/>
        <v>388503.99820000003</v>
      </c>
      <c r="H47" s="6">
        <f t="shared" si="10"/>
        <v>77.69820451996904</v>
      </c>
      <c r="I47" s="6">
        <f t="shared" si="11"/>
        <v>40.30823584754533</v>
      </c>
      <c r="J47" s="6">
        <f t="shared" si="12"/>
        <v>218260.3</v>
      </c>
      <c r="K47" s="6">
        <f t="shared" si="13"/>
        <v>85270.6</v>
      </c>
      <c r="L47" s="6">
        <f t="shared" si="14"/>
        <v>59571.4692</v>
      </c>
      <c r="M47" s="6">
        <f t="shared" si="15"/>
        <v>69.8616747155526</v>
      </c>
      <c r="N47" s="6">
        <f t="shared" si="16"/>
        <v>27.29377225267261</v>
      </c>
      <c r="O47" s="6">
        <f t="shared" si="1"/>
        <v>105595.9</v>
      </c>
      <c r="P47" s="6">
        <f t="shared" si="2"/>
        <v>40196.7</v>
      </c>
      <c r="Q47" s="6">
        <f t="shared" si="38"/>
        <v>29077.9392</v>
      </c>
      <c r="R47" s="6">
        <f t="shared" si="17"/>
        <v>72.33912037555322</v>
      </c>
      <c r="S47" s="5">
        <f t="shared" si="18"/>
        <v>27.536996417474548</v>
      </c>
      <c r="T47" s="31">
        <v>196.69999999999982</v>
      </c>
      <c r="U47" s="31">
        <v>196.70000000000005</v>
      </c>
      <c r="V47" s="6">
        <v>655.9792</v>
      </c>
      <c r="W47" s="6">
        <f t="shared" si="19"/>
        <v>333.49222165734614</v>
      </c>
      <c r="X47" s="5">
        <f t="shared" si="20"/>
        <v>333.49222165734653</v>
      </c>
      <c r="Y47" s="31">
        <v>4000</v>
      </c>
      <c r="Z47" s="31">
        <v>4000</v>
      </c>
      <c r="AA47" s="6">
        <v>7656.3892</v>
      </c>
      <c r="AB47" s="6">
        <f t="shared" si="21"/>
        <v>191.40973</v>
      </c>
      <c r="AC47" s="5">
        <f t="shared" si="22"/>
        <v>191.40973</v>
      </c>
      <c r="AD47" s="5">
        <v>55803.3</v>
      </c>
      <c r="AE47" s="5">
        <v>13603.3</v>
      </c>
      <c r="AF47" s="5">
        <v>2595.982</v>
      </c>
      <c r="AG47" s="6">
        <f t="shared" si="23"/>
        <v>19.083472392728236</v>
      </c>
      <c r="AH47" s="5">
        <f t="shared" si="24"/>
        <v>4.652022371436814</v>
      </c>
      <c r="AI47" s="31">
        <v>105399.2</v>
      </c>
      <c r="AJ47" s="31">
        <v>40000</v>
      </c>
      <c r="AK47" s="6">
        <v>28421.96</v>
      </c>
      <c r="AL47" s="6">
        <f t="shared" si="25"/>
        <v>71.0549</v>
      </c>
      <c r="AM47" s="5">
        <f t="shared" si="26"/>
        <v>26.96601112721918</v>
      </c>
      <c r="AN47" s="31">
        <v>5121.3</v>
      </c>
      <c r="AO47" s="31">
        <v>2510.6</v>
      </c>
      <c r="AP47" s="6">
        <v>3955.126</v>
      </c>
      <c r="AQ47" s="6">
        <f t="shared" si="27"/>
        <v>157.5370827690592</v>
      </c>
      <c r="AR47" s="5">
        <f t="shared" si="28"/>
        <v>77.2289457754867</v>
      </c>
      <c r="AS47" s="7">
        <v>3000</v>
      </c>
      <c r="AT47" s="7">
        <v>1500</v>
      </c>
      <c r="AU47" s="6">
        <v>1656.7</v>
      </c>
      <c r="AV47" s="6">
        <f t="shared" si="29"/>
        <v>110.44666666666667</v>
      </c>
      <c r="AW47" s="5">
        <f t="shared" si="30"/>
        <v>55.223333333333336</v>
      </c>
      <c r="AX47" s="7">
        <v>0</v>
      </c>
      <c r="AY47" s="7">
        <v>0</v>
      </c>
      <c r="AZ47" s="5">
        <v>0</v>
      </c>
      <c r="BA47" s="5">
        <v>0</v>
      </c>
      <c r="BB47" s="5">
        <v>0</v>
      </c>
      <c r="BC47" s="5">
        <v>0</v>
      </c>
      <c r="BD47" s="5">
        <v>655631.2000000001</v>
      </c>
      <c r="BE47" s="5">
        <v>327815.7</v>
      </c>
      <c r="BF47" s="5">
        <v>327815.7</v>
      </c>
      <c r="BG47" s="8">
        <v>0</v>
      </c>
      <c r="BH47" s="8">
        <v>0</v>
      </c>
      <c r="BI47" s="8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6">
        <f t="shared" si="39"/>
        <v>26229.8</v>
      </c>
      <c r="BT47" s="6">
        <f t="shared" si="39"/>
        <v>13100</v>
      </c>
      <c r="BU47" s="6">
        <f t="shared" si="40"/>
        <v>7550.0960000000005</v>
      </c>
      <c r="BV47" s="6">
        <f t="shared" si="31"/>
        <v>57.63432061068703</v>
      </c>
      <c r="BW47" s="5">
        <f t="shared" si="32"/>
        <v>28.784420773318896</v>
      </c>
      <c r="BX47" s="31">
        <v>24100</v>
      </c>
      <c r="BY47" s="31">
        <v>12000</v>
      </c>
      <c r="BZ47" s="6">
        <v>6306.296</v>
      </c>
      <c r="CA47" s="6">
        <v>0</v>
      </c>
      <c r="CB47" s="6">
        <v>0</v>
      </c>
      <c r="CC47" s="6">
        <v>268.7</v>
      </c>
      <c r="CD47" s="6">
        <v>0</v>
      </c>
      <c r="CE47" s="6">
        <v>0</v>
      </c>
      <c r="CF47" s="6">
        <v>0</v>
      </c>
      <c r="CG47" s="31">
        <v>2129.8</v>
      </c>
      <c r="CH47" s="31">
        <v>1100</v>
      </c>
      <c r="CI47" s="5">
        <v>975.1</v>
      </c>
      <c r="CJ47" s="5">
        <v>0</v>
      </c>
      <c r="CK47" s="5">
        <v>0</v>
      </c>
      <c r="CL47" s="5">
        <v>0</v>
      </c>
      <c r="CM47" s="5">
        <v>5474.3</v>
      </c>
      <c r="CN47" s="5">
        <v>2463.4</v>
      </c>
      <c r="CO47" s="5">
        <v>1116.829</v>
      </c>
      <c r="CP47" s="32">
        <v>100</v>
      </c>
      <c r="CQ47" s="5">
        <v>0</v>
      </c>
      <c r="CR47" s="5">
        <v>50.8368</v>
      </c>
      <c r="CS47" s="31">
        <v>18100</v>
      </c>
      <c r="CT47" s="31">
        <v>10150</v>
      </c>
      <c r="CU47" s="5">
        <v>6908.4</v>
      </c>
      <c r="CV47" s="5">
        <v>4000</v>
      </c>
      <c r="CW47" s="5">
        <v>2000</v>
      </c>
      <c r="CX47" s="5">
        <v>741.9</v>
      </c>
      <c r="CY47" s="5">
        <v>0</v>
      </c>
      <c r="CZ47" s="5">
        <v>0</v>
      </c>
      <c r="DA47" s="5">
        <v>0</v>
      </c>
      <c r="DB47" s="5">
        <v>100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210</v>
      </c>
      <c r="DI47" s="5">
        <v>210</v>
      </c>
      <c r="DJ47" s="5">
        <v>120</v>
      </c>
      <c r="DK47" s="5">
        <v>0</v>
      </c>
      <c r="DL47" s="6">
        <f t="shared" si="33"/>
        <v>879365.8000000002</v>
      </c>
      <c r="DM47" s="6">
        <f t="shared" si="34"/>
        <v>415549.7</v>
      </c>
      <c r="DN47" s="6">
        <f t="shared" si="35"/>
        <v>388503.99820000003</v>
      </c>
      <c r="DO47" s="5">
        <v>0</v>
      </c>
      <c r="DP47" s="5">
        <v>0</v>
      </c>
      <c r="DQ47" s="5">
        <v>0</v>
      </c>
      <c r="DR47" s="5">
        <v>84467</v>
      </c>
      <c r="DS47" s="5">
        <v>84467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>
        <v>0</v>
      </c>
      <c r="EB47" s="5">
        <v>0</v>
      </c>
      <c r="EC47" s="5">
        <v>0</v>
      </c>
      <c r="ED47" s="5">
        <v>170000</v>
      </c>
      <c r="EE47" s="5">
        <v>0</v>
      </c>
      <c r="EF47" s="5">
        <v>0</v>
      </c>
      <c r="EG47" s="5">
        <v>0</v>
      </c>
      <c r="EH47" s="6">
        <f t="shared" si="41"/>
        <v>254467</v>
      </c>
      <c r="EI47" s="6">
        <f t="shared" si="36"/>
        <v>84467</v>
      </c>
      <c r="EJ47" s="6">
        <f t="shared" si="7"/>
        <v>0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s="10" customFormat="1" ht="20.25" customHeight="1">
      <c r="A48" s="15">
        <v>39</v>
      </c>
      <c r="B48" s="33" t="s">
        <v>93</v>
      </c>
      <c r="C48" s="5">
        <v>15123.3134</v>
      </c>
      <c r="D48" s="32">
        <v>21181.0392</v>
      </c>
      <c r="E48" s="19">
        <f t="shared" si="8"/>
        <v>102605.9</v>
      </c>
      <c r="F48" s="27">
        <f t="shared" si="9"/>
        <v>57237.2</v>
      </c>
      <c r="G48" s="6">
        <f t="shared" si="37"/>
        <v>36534.342</v>
      </c>
      <c r="H48" s="6">
        <f t="shared" si="10"/>
        <v>63.829715639479225</v>
      </c>
      <c r="I48" s="6">
        <f t="shared" si="11"/>
        <v>35.606472922122414</v>
      </c>
      <c r="J48" s="6">
        <f t="shared" si="12"/>
        <v>42750</v>
      </c>
      <c r="K48" s="6">
        <f t="shared" si="13"/>
        <v>23205</v>
      </c>
      <c r="L48" s="6">
        <f t="shared" si="14"/>
        <v>10710.642</v>
      </c>
      <c r="M48" s="6">
        <f t="shared" si="15"/>
        <v>46.15661279896574</v>
      </c>
      <c r="N48" s="6">
        <f t="shared" si="16"/>
        <v>25.054133333333333</v>
      </c>
      <c r="O48" s="6">
        <f t="shared" si="1"/>
        <v>8891.999999999998</v>
      </c>
      <c r="P48" s="6">
        <f t="shared" si="2"/>
        <v>4352.799999999999</v>
      </c>
      <c r="Q48" s="6">
        <f t="shared" si="38"/>
        <v>2887.3430000000003</v>
      </c>
      <c r="R48" s="6">
        <f t="shared" si="17"/>
        <v>66.3330040433744</v>
      </c>
      <c r="S48" s="5">
        <f t="shared" si="18"/>
        <v>32.47124381466488</v>
      </c>
      <c r="T48" s="31">
        <v>76.8</v>
      </c>
      <c r="U48" s="31">
        <v>38.4</v>
      </c>
      <c r="V48" s="6">
        <v>50.476</v>
      </c>
      <c r="W48" s="6">
        <f t="shared" si="19"/>
        <v>131.44791666666666</v>
      </c>
      <c r="X48" s="5">
        <f t="shared" si="20"/>
        <v>65.72395833333333</v>
      </c>
      <c r="Y48" s="31">
        <v>0</v>
      </c>
      <c r="Z48" s="31">
        <v>0</v>
      </c>
      <c r="AA48" s="6">
        <v>1309.882</v>
      </c>
      <c r="AB48" s="6" t="e">
        <f t="shared" si="21"/>
        <v>#DIV/0!</v>
      </c>
      <c r="AC48" s="5" t="e">
        <f t="shared" si="22"/>
        <v>#DIV/0!</v>
      </c>
      <c r="AD48" s="5">
        <v>15048</v>
      </c>
      <c r="AE48" s="5">
        <v>4619.2</v>
      </c>
      <c r="AF48" s="5">
        <v>487.942</v>
      </c>
      <c r="AG48" s="6">
        <f t="shared" si="23"/>
        <v>10.563344302043646</v>
      </c>
      <c r="AH48" s="5">
        <f t="shared" si="24"/>
        <v>3.2425704412546517</v>
      </c>
      <c r="AI48" s="31">
        <v>8815.199999999999</v>
      </c>
      <c r="AJ48" s="31">
        <v>4314.4</v>
      </c>
      <c r="AK48" s="6">
        <v>2836.867</v>
      </c>
      <c r="AL48" s="6">
        <f t="shared" si="25"/>
        <v>65.75345355089932</v>
      </c>
      <c r="AM48" s="5">
        <f t="shared" si="26"/>
        <v>32.18153870587168</v>
      </c>
      <c r="AN48" s="31">
        <v>60</v>
      </c>
      <c r="AO48" s="31">
        <v>30</v>
      </c>
      <c r="AP48" s="6">
        <v>45</v>
      </c>
      <c r="AQ48" s="6">
        <f t="shared" si="27"/>
        <v>150</v>
      </c>
      <c r="AR48" s="5">
        <f t="shared" si="28"/>
        <v>75</v>
      </c>
      <c r="AS48" s="7">
        <v>0</v>
      </c>
      <c r="AT48" s="7">
        <v>0</v>
      </c>
      <c r="AU48" s="6">
        <v>0</v>
      </c>
      <c r="AV48" s="6" t="e">
        <f t="shared" si="29"/>
        <v>#DIV/0!</v>
      </c>
      <c r="AW48" s="5" t="e">
        <f t="shared" si="30"/>
        <v>#DIV/0!</v>
      </c>
      <c r="AX48" s="7">
        <v>0</v>
      </c>
      <c r="AY48" s="7">
        <v>0</v>
      </c>
      <c r="AZ48" s="5">
        <v>0</v>
      </c>
      <c r="BA48" s="5">
        <v>0</v>
      </c>
      <c r="BB48" s="5">
        <v>0</v>
      </c>
      <c r="BC48" s="5">
        <v>0</v>
      </c>
      <c r="BD48" s="5">
        <v>51647.399999999994</v>
      </c>
      <c r="BE48" s="5">
        <v>25823.7</v>
      </c>
      <c r="BF48" s="5">
        <v>25823.7</v>
      </c>
      <c r="BG48" s="8">
        <v>0</v>
      </c>
      <c r="BH48" s="8">
        <v>0</v>
      </c>
      <c r="BI48" s="8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6">
        <f t="shared" si="39"/>
        <v>15650</v>
      </c>
      <c r="BT48" s="6">
        <f t="shared" si="39"/>
        <v>13403</v>
      </c>
      <c r="BU48" s="6">
        <f t="shared" si="40"/>
        <v>5406.635</v>
      </c>
      <c r="BV48" s="6">
        <f t="shared" si="31"/>
        <v>40.33899127061106</v>
      </c>
      <c r="BW48" s="5">
        <f t="shared" si="32"/>
        <v>34.54718849840256</v>
      </c>
      <c r="BX48" s="31">
        <v>15650</v>
      </c>
      <c r="BY48" s="31">
        <v>13403</v>
      </c>
      <c r="BZ48" s="6">
        <v>5406.635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31">
        <v>600</v>
      </c>
      <c r="CT48" s="31">
        <v>300</v>
      </c>
      <c r="CU48" s="5">
        <v>8</v>
      </c>
      <c r="CV48" s="5">
        <v>200</v>
      </c>
      <c r="CW48" s="5">
        <v>100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2500</v>
      </c>
      <c r="DI48" s="5">
        <v>500</v>
      </c>
      <c r="DJ48" s="5">
        <v>565.84</v>
      </c>
      <c r="DK48" s="5">
        <v>0</v>
      </c>
      <c r="DL48" s="6">
        <f t="shared" si="33"/>
        <v>94397.4</v>
      </c>
      <c r="DM48" s="6">
        <f t="shared" si="34"/>
        <v>49028.7</v>
      </c>
      <c r="DN48" s="6">
        <f t="shared" si="35"/>
        <v>36534.342</v>
      </c>
      <c r="DO48" s="5">
        <v>0</v>
      </c>
      <c r="DP48" s="5">
        <v>0</v>
      </c>
      <c r="DQ48" s="5">
        <v>0</v>
      </c>
      <c r="DR48" s="5">
        <v>8208.5</v>
      </c>
      <c r="DS48" s="5">
        <v>8208.5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6">
        <f t="shared" si="41"/>
        <v>8208.5</v>
      </c>
      <c r="EI48" s="6">
        <f t="shared" si="36"/>
        <v>8208.5</v>
      </c>
      <c r="EJ48" s="6">
        <f t="shared" si="7"/>
        <v>0</v>
      </c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 s="10" customFormat="1" ht="20.25" customHeight="1">
      <c r="A49" s="15">
        <v>40</v>
      </c>
      <c r="B49" s="33" t="s">
        <v>94</v>
      </c>
      <c r="C49" s="5">
        <v>10904.8662</v>
      </c>
      <c r="D49" s="32">
        <v>12866.4133</v>
      </c>
      <c r="E49" s="19">
        <f t="shared" si="8"/>
        <v>208627.80000000002</v>
      </c>
      <c r="F49" s="27">
        <f t="shared" si="9"/>
        <v>100534.21</v>
      </c>
      <c r="G49" s="6">
        <f t="shared" si="37"/>
        <v>95472.05430000002</v>
      </c>
      <c r="H49" s="6">
        <f t="shared" si="10"/>
        <v>94.96474314564168</v>
      </c>
      <c r="I49" s="6">
        <f t="shared" si="11"/>
        <v>45.76190435790437</v>
      </c>
      <c r="J49" s="6">
        <f t="shared" si="12"/>
        <v>61688.1</v>
      </c>
      <c r="K49" s="6">
        <f t="shared" si="13"/>
        <v>26555.7</v>
      </c>
      <c r="L49" s="6">
        <f t="shared" si="14"/>
        <v>21647.6743</v>
      </c>
      <c r="M49" s="6">
        <f t="shared" si="15"/>
        <v>81.5179953832887</v>
      </c>
      <c r="N49" s="6">
        <f t="shared" si="16"/>
        <v>35.092139813027146</v>
      </c>
      <c r="O49" s="6">
        <f t="shared" si="1"/>
        <v>18306</v>
      </c>
      <c r="P49" s="6">
        <f t="shared" si="2"/>
        <v>8237.7</v>
      </c>
      <c r="Q49" s="6">
        <f t="shared" si="38"/>
        <v>4882.2476</v>
      </c>
      <c r="R49" s="6">
        <f t="shared" si="17"/>
        <v>59.267120676887956</v>
      </c>
      <c r="S49" s="5">
        <f t="shared" si="18"/>
        <v>26.670204304599583</v>
      </c>
      <c r="T49" s="31">
        <v>0</v>
      </c>
      <c r="U49" s="31">
        <v>0</v>
      </c>
      <c r="V49" s="6">
        <v>207.923</v>
      </c>
      <c r="W49" s="6" t="e">
        <f t="shared" si="19"/>
        <v>#DIV/0!</v>
      </c>
      <c r="X49" s="5" t="e">
        <f t="shared" si="20"/>
        <v>#DIV/0!</v>
      </c>
      <c r="Y49" s="31">
        <v>0</v>
      </c>
      <c r="Z49" s="31">
        <v>0</v>
      </c>
      <c r="AA49" s="6">
        <v>2884.928</v>
      </c>
      <c r="AB49" s="6" t="e">
        <f t="shared" si="21"/>
        <v>#DIV/0!</v>
      </c>
      <c r="AC49" s="5" t="e">
        <f t="shared" si="22"/>
        <v>#DIV/0!</v>
      </c>
      <c r="AD49" s="5">
        <v>19048.6</v>
      </c>
      <c r="AE49" s="5">
        <v>7619.4</v>
      </c>
      <c r="AF49" s="5">
        <v>3162.855</v>
      </c>
      <c r="AG49" s="6">
        <f t="shared" si="23"/>
        <v>41.51055201196945</v>
      </c>
      <c r="AH49" s="5">
        <f t="shared" si="24"/>
        <v>16.60413363711769</v>
      </c>
      <c r="AI49" s="31">
        <v>18306</v>
      </c>
      <c r="AJ49" s="31">
        <v>8237.7</v>
      </c>
      <c r="AK49" s="6">
        <v>4674.3246</v>
      </c>
      <c r="AL49" s="6">
        <f t="shared" si="25"/>
        <v>56.74307877198732</v>
      </c>
      <c r="AM49" s="5">
        <f t="shared" si="26"/>
        <v>25.534385447394296</v>
      </c>
      <c r="AN49" s="31">
        <v>1080.6</v>
      </c>
      <c r="AO49" s="31">
        <v>533.2</v>
      </c>
      <c r="AP49" s="6">
        <v>553.46</v>
      </c>
      <c r="AQ49" s="6">
        <f t="shared" si="27"/>
        <v>103.79969992498124</v>
      </c>
      <c r="AR49" s="5">
        <f t="shared" si="28"/>
        <v>51.21784193966315</v>
      </c>
      <c r="AS49" s="7">
        <v>300</v>
      </c>
      <c r="AT49" s="7">
        <v>150</v>
      </c>
      <c r="AU49" s="6">
        <v>134</v>
      </c>
      <c r="AV49" s="6">
        <f t="shared" si="29"/>
        <v>89.33333333333333</v>
      </c>
      <c r="AW49" s="5">
        <f t="shared" si="30"/>
        <v>44.666666666666664</v>
      </c>
      <c r="AX49" s="7">
        <v>0</v>
      </c>
      <c r="AY49" s="7">
        <v>0</v>
      </c>
      <c r="AZ49" s="5">
        <v>0</v>
      </c>
      <c r="BA49" s="5">
        <v>0</v>
      </c>
      <c r="BB49" s="5">
        <v>0</v>
      </c>
      <c r="BC49" s="5">
        <v>0</v>
      </c>
      <c r="BD49" s="5">
        <v>142485.5</v>
      </c>
      <c r="BE49" s="5">
        <v>71242.8</v>
      </c>
      <c r="BF49" s="5">
        <v>71242.8</v>
      </c>
      <c r="BG49" s="8">
        <v>0</v>
      </c>
      <c r="BH49" s="8">
        <v>0</v>
      </c>
      <c r="BI49" s="8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6">
        <f t="shared" si="39"/>
        <v>8006.1</v>
      </c>
      <c r="BT49" s="6">
        <f t="shared" si="39"/>
        <v>3627</v>
      </c>
      <c r="BU49" s="6">
        <f t="shared" si="40"/>
        <v>5097.41</v>
      </c>
      <c r="BV49" s="6">
        <f t="shared" si="31"/>
        <v>140.54066721808658</v>
      </c>
      <c r="BW49" s="5">
        <f t="shared" si="32"/>
        <v>63.669077328536986</v>
      </c>
      <c r="BX49" s="31">
        <v>0</v>
      </c>
      <c r="BY49" s="31">
        <v>0</v>
      </c>
      <c r="BZ49" s="6">
        <v>1671.31</v>
      </c>
      <c r="CA49" s="5">
        <v>7742.1</v>
      </c>
      <c r="CB49" s="5">
        <v>3495</v>
      </c>
      <c r="CC49" s="6">
        <v>1908.1</v>
      </c>
      <c r="CD49" s="6">
        <v>0</v>
      </c>
      <c r="CE49" s="6">
        <v>0</v>
      </c>
      <c r="CF49" s="6">
        <v>0</v>
      </c>
      <c r="CG49" s="31">
        <v>264</v>
      </c>
      <c r="CH49" s="31">
        <v>132</v>
      </c>
      <c r="CI49" s="5">
        <v>1518</v>
      </c>
      <c r="CJ49" s="5">
        <v>0</v>
      </c>
      <c r="CK49" s="5">
        <v>0</v>
      </c>
      <c r="CL49" s="5">
        <v>0</v>
      </c>
      <c r="CM49" s="5">
        <v>3436.5</v>
      </c>
      <c r="CN49" s="5">
        <v>1718</v>
      </c>
      <c r="CO49" s="5">
        <v>1563.87</v>
      </c>
      <c r="CP49" s="5">
        <v>6700</v>
      </c>
      <c r="CQ49" s="5">
        <v>2100</v>
      </c>
      <c r="CR49" s="5">
        <v>949.39</v>
      </c>
      <c r="CS49" s="31">
        <v>7796.8</v>
      </c>
      <c r="CT49" s="31">
        <v>3838.4</v>
      </c>
      <c r="CU49" s="5">
        <v>3023.409</v>
      </c>
      <c r="CV49" s="5">
        <v>3376.8</v>
      </c>
      <c r="CW49" s="5">
        <v>1688.4</v>
      </c>
      <c r="CX49" s="5">
        <v>1586.419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918</v>
      </c>
      <c r="DF49" s="5">
        <v>918</v>
      </c>
      <c r="DG49" s="5">
        <v>918</v>
      </c>
      <c r="DH49" s="5">
        <v>450</v>
      </c>
      <c r="DI49" s="5">
        <v>450</v>
      </c>
      <c r="DJ49" s="5">
        <v>959.9747</v>
      </c>
      <c r="DK49" s="5">
        <v>0</v>
      </c>
      <c r="DL49" s="6">
        <f t="shared" si="33"/>
        <v>208528.1</v>
      </c>
      <c r="DM49" s="6">
        <f t="shared" si="34"/>
        <v>100434.5</v>
      </c>
      <c r="DN49" s="6">
        <f t="shared" si="35"/>
        <v>95372.34430000001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5">
        <v>99.7</v>
      </c>
      <c r="DY49" s="5">
        <v>99.71</v>
      </c>
      <c r="DZ49" s="5">
        <v>99.71</v>
      </c>
      <c r="EA49" s="5">
        <v>0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6">
        <f t="shared" si="41"/>
        <v>99.7</v>
      </c>
      <c r="EI49" s="6">
        <f t="shared" si="36"/>
        <v>99.71</v>
      </c>
      <c r="EJ49" s="6">
        <f t="shared" si="7"/>
        <v>99.71</v>
      </c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s="10" customFormat="1" ht="20.25" customHeight="1">
      <c r="A50" s="15">
        <v>41</v>
      </c>
      <c r="B50" s="33" t="s">
        <v>95</v>
      </c>
      <c r="C50" s="5">
        <v>63449.5337</v>
      </c>
      <c r="D50" s="32">
        <v>75959.333</v>
      </c>
      <c r="E50" s="19">
        <f t="shared" si="8"/>
        <v>357758.4</v>
      </c>
      <c r="F50" s="27">
        <f t="shared" si="9"/>
        <v>209543.30000000002</v>
      </c>
      <c r="G50" s="6">
        <f t="shared" si="37"/>
        <v>148347.61020000002</v>
      </c>
      <c r="H50" s="6">
        <f t="shared" si="10"/>
        <v>70.79568289704325</v>
      </c>
      <c r="I50" s="6">
        <f t="shared" si="11"/>
        <v>41.4658636107496</v>
      </c>
      <c r="J50" s="6">
        <f t="shared" si="12"/>
        <v>81889.5</v>
      </c>
      <c r="K50" s="6">
        <f t="shared" si="13"/>
        <v>39954.7</v>
      </c>
      <c r="L50" s="6">
        <f t="shared" si="14"/>
        <v>26696.040200000003</v>
      </c>
      <c r="M50" s="6">
        <f t="shared" si="15"/>
        <v>66.81576935879885</v>
      </c>
      <c r="N50" s="6">
        <f t="shared" si="16"/>
        <v>32.600077177171684</v>
      </c>
      <c r="O50" s="6">
        <f t="shared" si="1"/>
        <v>30550</v>
      </c>
      <c r="P50" s="6">
        <f t="shared" si="2"/>
        <v>15095</v>
      </c>
      <c r="Q50" s="6">
        <f t="shared" si="38"/>
        <v>11234.762</v>
      </c>
      <c r="R50" s="6">
        <f t="shared" si="17"/>
        <v>74.42704206690958</v>
      </c>
      <c r="S50" s="5">
        <f t="shared" si="18"/>
        <v>36.77499836333879</v>
      </c>
      <c r="T50" s="31">
        <v>0</v>
      </c>
      <c r="U50" s="31">
        <v>0</v>
      </c>
      <c r="V50" s="6">
        <v>369.196</v>
      </c>
      <c r="W50" s="6" t="e">
        <f t="shared" si="19"/>
        <v>#DIV/0!</v>
      </c>
      <c r="X50" s="5" t="e">
        <f t="shared" si="20"/>
        <v>#DIV/0!</v>
      </c>
      <c r="Y50" s="31">
        <v>0</v>
      </c>
      <c r="Z50" s="31">
        <v>0</v>
      </c>
      <c r="AA50" s="6">
        <v>2676.075</v>
      </c>
      <c r="AB50" s="6" t="e">
        <f t="shared" si="21"/>
        <v>#DIV/0!</v>
      </c>
      <c r="AC50" s="5" t="e">
        <f t="shared" si="22"/>
        <v>#DIV/0!</v>
      </c>
      <c r="AD50" s="5">
        <v>25350</v>
      </c>
      <c r="AE50" s="5">
        <v>12500</v>
      </c>
      <c r="AF50" s="5">
        <v>1963.976</v>
      </c>
      <c r="AG50" s="6">
        <f t="shared" si="23"/>
        <v>15.711808000000001</v>
      </c>
      <c r="AH50" s="5">
        <f t="shared" si="24"/>
        <v>7.747439842209074</v>
      </c>
      <c r="AI50" s="31">
        <v>30550</v>
      </c>
      <c r="AJ50" s="31">
        <v>15095</v>
      </c>
      <c r="AK50" s="6">
        <v>10865.566</v>
      </c>
      <c r="AL50" s="6">
        <f t="shared" si="25"/>
        <v>71.98122557138126</v>
      </c>
      <c r="AM50" s="5">
        <f t="shared" si="26"/>
        <v>35.56650081833061</v>
      </c>
      <c r="AN50" s="31">
        <v>3229.5</v>
      </c>
      <c r="AO50" s="31">
        <v>1539.2</v>
      </c>
      <c r="AP50" s="6">
        <v>880.6</v>
      </c>
      <c r="AQ50" s="6">
        <f t="shared" si="27"/>
        <v>57.21153846153846</v>
      </c>
      <c r="AR50" s="5">
        <f t="shared" si="28"/>
        <v>27.26737885121536</v>
      </c>
      <c r="AS50" s="7">
        <v>1350</v>
      </c>
      <c r="AT50" s="7">
        <v>640</v>
      </c>
      <c r="AU50" s="6">
        <v>925.5</v>
      </c>
      <c r="AV50" s="6">
        <f t="shared" si="29"/>
        <v>144.609375</v>
      </c>
      <c r="AW50" s="5">
        <f t="shared" si="30"/>
        <v>68.55555555555556</v>
      </c>
      <c r="AX50" s="7">
        <v>0</v>
      </c>
      <c r="AY50" s="7">
        <v>0</v>
      </c>
      <c r="AZ50" s="5">
        <v>0</v>
      </c>
      <c r="BA50" s="5">
        <v>0</v>
      </c>
      <c r="BB50" s="5">
        <v>0</v>
      </c>
      <c r="BC50" s="5">
        <v>0</v>
      </c>
      <c r="BD50" s="5">
        <v>208857.2</v>
      </c>
      <c r="BE50" s="5">
        <v>104428.6</v>
      </c>
      <c r="BF50" s="5">
        <v>104428.6</v>
      </c>
      <c r="BG50" s="8">
        <v>0</v>
      </c>
      <c r="BH50" s="8">
        <v>0</v>
      </c>
      <c r="BI50" s="8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6">
        <f t="shared" si="39"/>
        <v>11097</v>
      </c>
      <c r="BT50" s="6">
        <f t="shared" si="39"/>
        <v>5568.5</v>
      </c>
      <c r="BU50" s="6">
        <f t="shared" si="40"/>
        <v>3897.5982000000004</v>
      </c>
      <c r="BV50" s="6">
        <f t="shared" si="31"/>
        <v>69.99368232019395</v>
      </c>
      <c r="BW50" s="5">
        <f t="shared" si="32"/>
        <v>35.12298999729657</v>
      </c>
      <c r="BX50" s="31">
        <v>9460</v>
      </c>
      <c r="BY50" s="31">
        <v>4750</v>
      </c>
      <c r="BZ50" s="6">
        <v>2588.8782</v>
      </c>
      <c r="CA50" s="6">
        <v>0</v>
      </c>
      <c r="CB50" s="6">
        <v>0</v>
      </c>
      <c r="CC50" s="6">
        <v>0</v>
      </c>
      <c r="CD50" s="5">
        <v>750</v>
      </c>
      <c r="CE50" s="5">
        <v>375</v>
      </c>
      <c r="CF50" s="5">
        <v>260</v>
      </c>
      <c r="CG50" s="31">
        <v>887</v>
      </c>
      <c r="CH50" s="31">
        <v>443.5</v>
      </c>
      <c r="CI50" s="5">
        <v>1048.72</v>
      </c>
      <c r="CJ50" s="5">
        <v>0</v>
      </c>
      <c r="CK50" s="5">
        <v>0</v>
      </c>
      <c r="CL50" s="5">
        <v>0</v>
      </c>
      <c r="CM50" s="5">
        <v>3703.3</v>
      </c>
      <c r="CN50" s="5">
        <v>1851.6</v>
      </c>
      <c r="CO50" s="5">
        <v>1547.97</v>
      </c>
      <c r="CP50" s="32">
        <v>3500</v>
      </c>
      <c r="CQ50" s="32">
        <v>1250</v>
      </c>
      <c r="CR50" s="5">
        <v>3153.2</v>
      </c>
      <c r="CS50" s="31">
        <v>6773</v>
      </c>
      <c r="CT50" s="31">
        <v>3342</v>
      </c>
      <c r="CU50" s="5">
        <v>1794.329</v>
      </c>
      <c r="CV50" s="5">
        <v>2500</v>
      </c>
      <c r="CW50" s="5">
        <v>1250</v>
      </c>
      <c r="CX50" s="5">
        <v>211.429</v>
      </c>
      <c r="CY50" s="5">
        <v>0</v>
      </c>
      <c r="CZ50" s="5">
        <v>0</v>
      </c>
      <c r="DA50" s="5">
        <v>0</v>
      </c>
      <c r="DB50" s="5">
        <v>40</v>
      </c>
      <c r="DC50" s="5">
        <v>20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170</v>
      </c>
      <c r="DK50" s="5">
        <v>0</v>
      </c>
      <c r="DL50" s="6">
        <f t="shared" si="33"/>
        <v>294450</v>
      </c>
      <c r="DM50" s="6">
        <f t="shared" si="34"/>
        <v>146234.90000000002</v>
      </c>
      <c r="DN50" s="6">
        <f t="shared" si="35"/>
        <v>132672.61020000002</v>
      </c>
      <c r="DO50" s="5">
        <v>0</v>
      </c>
      <c r="DP50" s="5">
        <v>0</v>
      </c>
      <c r="DQ50" s="5">
        <v>0</v>
      </c>
      <c r="DR50" s="5">
        <v>63308.4</v>
      </c>
      <c r="DS50" s="5">
        <v>63308.4</v>
      </c>
      <c r="DT50" s="5">
        <v>15675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6">
        <f t="shared" si="41"/>
        <v>63308.4</v>
      </c>
      <c r="EI50" s="6">
        <f t="shared" si="36"/>
        <v>63308.4</v>
      </c>
      <c r="EJ50" s="6">
        <f t="shared" si="7"/>
        <v>15675</v>
      </c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s="10" customFormat="1" ht="20.25" customHeight="1">
      <c r="A51" s="15">
        <v>42</v>
      </c>
      <c r="B51" s="33" t="s">
        <v>96</v>
      </c>
      <c r="C51" s="5">
        <v>10660.1814</v>
      </c>
      <c r="D51" s="32">
        <v>30279.3627</v>
      </c>
      <c r="E51" s="19">
        <f t="shared" si="8"/>
        <v>164554.7</v>
      </c>
      <c r="F51" s="27">
        <f t="shared" si="9"/>
        <v>82277.9</v>
      </c>
      <c r="G51" s="6">
        <f t="shared" si="37"/>
        <v>70017.6833</v>
      </c>
      <c r="H51" s="6">
        <f t="shared" si="10"/>
        <v>85.09901601766697</v>
      </c>
      <c r="I51" s="6">
        <f t="shared" si="11"/>
        <v>42.54979243983915</v>
      </c>
      <c r="J51" s="6">
        <f t="shared" si="12"/>
        <v>45846.9</v>
      </c>
      <c r="K51" s="6">
        <f t="shared" si="13"/>
        <v>22924</v>
      </c>
      <c r="L51" s="6">
        <f t="shared" si="14"/>
        <v>10605.1543</v>
      </c>
      <c r="M51" s="6">
        <f t="shared" si="15"/>
        <v>46.262233030884666</v>
      </c>
      <c r="N51" s="6">
        <f t="shared" si="16"/>
        <v>23.131671497963875</v>
      </c>
      <c r="O51" s="6">
        <f t="shared" si="1"/>
        <v>15728.3</v>
      </c>
      <c r="P51" s="6">
        <f t="shared" si="2"/>
        <v>7872.4</v>
      </c>
      <c r="Q51" s="6">
        <f t="shared" si="38"/>
        <v>4734.183</v>
      </c>
      <c r="R51" s="6">
        <f t="shared" si="17"/>
        <v>60.13646410243382</v>
      </c>
      <c r="S51" s="5">
        <f t="shared" si="18"/>
        <v>30.099775563792658</v>
      </c>
      <c r="T51" s="31">
        <v>15.399999999999977</v>
      </c>
      <c r="U51" s="31">
        <v>15.400000000000006</v>
      </c>
      <c r="V51" s="6">
        <v>15.344</v>
      </c>
      <c r="W51" s="6">
        <f t="shared" si="19"/>
        <v>99.6363636363636</v>
      </c>
      <c r="X51" s="5">
        <f t="shared" si="20"/>
        <v>99.63636363636378</v>
      </c>
      <c r="Y51" s="31">
        <v>1872</v>
      </c>
      <c r="Z51" s="31">
        <v>1872</v>
      </c>
      <c r="AA51" s="6">
        <v>1503.0955</v>
      </c>
      <c r="AB51" s="6">
        <f t="shared" si="21"/>
        <v>80.29356303418803</v>
      </c>
      <c r="AC51" s="5">
        <f t="shared" si="22"/>
        <v>80.29356303418803</v>
      </c>
      <c r="AD51" s="5">
        <v>15344.6</v>
      </c>
      <c r="AE51" s="5">
        <v>6728.6</v>
      </c>
      <c r="AF51" s="5">
        <v>643.882</v>
      </c>
      <c r="AG51" s="6">
        <f>AF51/AE51*100</f>
        <v>9.569330915792289</v>
      </c>
      <c r="AH51" s="5">
        <f>AF51/AD51*100</f>
        <v>4.196147178812089</v>
      </c>
      <c r="AI51" s="31">
        <v>15712.9</v>
      </c>
      <c r="AJ51" s="31">
        <v>7857</v>
      </c>
      <c r="AK51" s="6">
        <v>4718.839</v>
      </c>
      <c r="AL51" s="6">
        <f t="shared" si="25"/>
        <v>60.05904289168894</v>
      </c>
      <c r="AM51" s="5">
        <f t="shared" si="26"/>
        <v>30.031623697726072</v>
      </c>
      <c r="AN51" s="31">
        <v>280</v>
      </c>
      <c r="AO51" s="31">
        <v>140</v>
      </c>
      <c r="AP51" s="6">
        <v>5</v>
      </c>
      <c r="AQ51" s="6">
        <f t="shared" si="27"/>
        <v>3.571428571428571</v>
      </c>
      <c r="AR51" s="5">
        <f t="shared" si="28"/>
        <v>1.7857142857142856</v>
      </c>
      <c r="AS51" s="7">
        <v>0</v>
      </c>
      <c r="AT51" s="7">
        <v>0</v>
      </c>
      <c r="AU51" s="6">
        <v>0</v>
      </c>
      <c r="AV51" s="6" t="e">
        <f t="shared" si="29"/>
        <v>#DIV/0!</v>
      </c>
      <c r="AW51" s="5" t="e">
        <f t="shared" si="30"/>
        <v>#DIV/0!</v>
      </c>
      <c r="AX51" s="7">
        <v>0</v>
      </c>
      <c r="AY51" s="7">
        <v>0</v>
      </c>
      <c r="AZ51" s="5">
        <v>0</v>
      </c>
      <c r="BA51" s="5">
        <v>0</v>
      </c>
      <c r="BB51" s="5">
        <v>0</v>
      </c>
      <c r="BC51" s="5">
        <v>0</v>
      </c>
      <c r="BD51" s="5">
        <v>118707.8</v>
      </c>
      <c r="BE51" s="5">
        <v>59353.9</v>
      </c>
      <c r="BF51" s="5">
        <v>59353.9</v>
      </c>
      <c r="BG51" s="8">
        <v>0</v>
      </c>
      <c r="BH51" s="8">
        <v>0</v>
      </c>
      <c r="BI51" s="8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6">
        <f t="shared" si="39"/>
        <v>12142</v>
      </c>
      <c r="BT51" s="6">
        <f t="shared" si="39"/>
        <v>6071</v>
      </c>
      <c r="BU51" s="6">
        <f t="shared" si="40"/>
        <v>3336.001</v>
      </c>
      <c r="BV51" s="6">
        <f t="shared" si="31"/>
        <v>54.94977763136222</v>
      </c>
      <c r="BW51" s="5">
        <f t="shared" si="32"/>
        <v>27.47488881568111</v>
      </c>
      <c r="BX51" s="31">
        <v>7562</v>
      </c>
      <c r="BY51" s="31">
        <v>3781</v>
      </c>
      <c r="BZ51" s="6">
        <v>2628.27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31">
        <v>4580</v>
      </c>
      <c r="CH51" s="31">
        <v>2290</v>
      </c>
      <c r="CI51" s="5">
        <v>707.731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31">
        <v>480</v>
      </c>
      <c r="CT51" s="31">
        <v>240</v>
      </c>
      <c r="CU51" s="5">
        <v>16.5</v>
      </c>
      <c r="CV51" s="5">
        <v>480</v>
      </c>
      <c r="CW51" s="5">
        <v>240</v>
      </c>
      <c r="CX51" s="5">
        <v>9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58.629</v>
      </c>
      <c r="DH51" s="5">
        <v>0</v>
      </c>
      <c r="DI51" s="5">
        <v>0</v>
      </c>
      <c r="DJ51" s="5">
        <v>366.4928</v>
      </c>
      <c r="DK51" s="5">
        <v>0</v>
      </c>
      <c r="DL51" s="6">
        <f t="shared" si="33"/>
        <v>164554.7</v>
      </c>
      <c r="DM51" s="6">
        <f t="shared" si="34"/>
        <v>82277.9</v>
      </c>
      <c r="DN51" s="6">
        <f t="shared" si="35"/>
        <v>70017.6833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>
        <v>0</v>
      </c>
      <c r="EB51" s="5">
        <v>0</v>
      </c>
      <c r="EC51" s="5">
        <v>0</v>
      </c>
      <c r="ED51" s="5">
        <v>0</v>
      </c>
      <c r="EE51" s="5">
        <v>0</v>
      </c>
      <c r="EF51" s="5">
        <v>0</v>
      </c>
      <c r="EG51" s="5">
        <v>0</v>
      </c>
      <c r="EH51" s="6">
        <f t="shared" si="41"/>
        <v>0</v>
      </c>
      <c r="EI51" s="6">
        <f t="shared" si="36"/>
        <v>0</v>
      </c>
      <c r="EJ51" s="6">
        <f t="shared" si="7"/>
        <v>0</v>
      </c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s="12" customFormat="1" ht="18.75" customHeight="1">
      <c r="A52" s="15"/>
      <c r="B52" s="14" t="s">
        <v>43</v>
      </c>
      <c r="C52" s="11">
        <f>SUM(C10:C51)</f>
        <v>1590944.0275000003</v>
      </c>
      <c r="D52" s="11">
        <f>SUM(D10:D51)</f>
        <v>1057897.3539</v>
      </c>
      <c r="E52" s="19">
        <f>DL52+EH52-ED52</f>
        <v>11419382.05</v>
      </c>
      <c r="F52" s="27">
        <f>DM52+EI52-EE52</f>
        <v>6277870.510000001</v>
      </c>
      <c r="G52" s="11">
        <f>SUM(G10:G51)</f>
        <v>4493852.354099999</v>
      </c>
      <c r="H52" s="6">
        <f>G52/F52*100</f>
        <v>71.58243144616881</v>
      </c>
      <c r="I52" s="6">
        <f>G52/E52*100</f>
        <v>39.352850569527966</v>
      </c>
      <c r="J52" s="11">
        <f>SUM(J10:J51)</f>
        <v>3504523.149999999</v>
      </c>
      <c r="K52" s="11">
        <f>SUM(K10:K51)</f>
        <v>1632878.4000000004</v>
      </c>
      <c r="L52" s="11">
        <f>SUM(L10:L51)</f>
        <v>1079971.0300999999</v>
      </c>
      <c r="M52" s="6">
        <f>L52/K52*100</f>
        <v>66.13909707544661</v>
      </c>
      <c r="N52" s="6">
        <f>L52/J52*100</f>
        <v>30.81649011506744</v>
      </c>
      <c r="O52" s="18">
        <f>SUM(O10:O51)</f>
        <v>1502268.1599999992</v>
      </c>
      <c r="P52" s="18">
        <f>SUM(P10:P51)</f>
        <v>682683.5999999999</v>
      </c>
      <c r="Q52" s="18">
        <f>SUM(Q10:Q51)</f>
        <v>433276.19670000003</v>
      </c>
      <c r="R52" s="6">
        <f>Q52/P52*100</f>
        <v>63.466618606335366</v>
      </c>
      <c r="S52" s="5">
        <f>Q52/O52*100</f>
        <v>28.841468403350856</v>
      </c>
      <c r="T52" s="18">
        <f>SUM(T10:T51)</f>
        <v>7112.359999999992</v>
      </c>
      <c r="U52" s="18">
        <f>SUM(U10:U51)</f>
        <v>3868.8</v>
      </c>
      <c r="V52" s="18">
        <f>SUM(V10:V51)</f>
        <v>27618.581100000003</v>
      </c>
      <c r="W52" s="6">
        <f>V52/U52*100</f>
        <v>713.8797844292804</v>
      </c>
      <c r="X52" s="5">
        <f>V52/T52*100</f>
        <v>388.3180983527273</v>
      </c>
      <c r="Y52" s="18">
        <f>SUM(Y10:Y51)</f>
        <v>96101</v>
      </c>
      <c r="Z52" s="18">
        <f>SUM(Z10:Z51)</f>
        <v>57840.50000000001</v>
      </c>
      <c r="AA52" s="18">
        <f>SUM(AA10:AA51)</f>
        <v>50308.47479999999</v>
      </c>
      <c r="AB52" s="6">
        <f>AA52/Z52*100</f>
        <v>86.9779389873877</v>
      </c>
      <c r="AC52" s="5">
        <f>AA52/Y52*100</f>
        <v>52.349585123984134</v>
      </c>
      <c r="AD52" s="18">
        <f>SUM(AD10:AD51)</f>
        <v>520793.09999999986</v>
      </c>
      <c r="AE52" s="18">
        <f>SUM(AE10:AE51)</f>
        <v>212917.4</v>
      </c>
      <c r="AF52" s="18">
        <f>SUM(AF10:AF51)</f>
        <v>56677.32599999998</v>
      </c>
      <c r="AG52" s="6">
        <f>AF52/AE52*100</f>
        <v>26.619396066267942</v>
      </c>
      <c r="AH52" s="5">
        <f>AF52/AD52*100</f>
        <v>10.882887273276085</v>
      </c>
      <c r="AI52" s="18">
        <f>SUM(AI10:AI51)</f>
        <v>1495155.7999999993</v>
      </c>
      <c r="AJ52" s="18">
        <f>SUM(AJ10:AJ51)</f>
        <v>678814.7999999998</v>
      </c>
      <c r="AK52" s="18">
        <f>SUM(AK10:AK51)</f>
        <v>405657.6156000001</v>
      </c>
      <c r="AL52" s="6">
        <f>AK52/AJ52*100</f>
        <v>59.75968932910717</v>
      </c>
      <c r="AM52" s="5">
        <f>AK52/AI52*100</f>
        <v>27.131461189529567</v>
      </c>
      <c r="AN52" s="18">
        <f>SUM(AN10:AN51)</f>
        <v>135569.7</v>
      </c>
      <c r="AO52" s="18">
        <f>SUM(AO10:AO51)</f>
        <v>67399.8</v>
      </c>
      <c r="AP52" s="18">
        <f>SUM(AP10:AP51)</f>
        <v>60247.2923</v>
      </c>
      <c r="AQ52" s="6">
        <f>AP52/AO52*100</f>
        <v>89.38793928171893</v>
      </c>
      <c r="AR52" s="5">
        <f>AP52/AN52*100</f>
        <v>44.44008675979957</v>
      </c>
      <c r="AS52" s="18">
        <f>SUM(AS10:AS51)</f>
        <v>52250</v>
      </c>
      <c r="AT52" s="18">
        <f>SUM(AT10:AT51)</f>
        <v>25485.2</v>
      </c>
      <c r="AU52" s="18">
        <f>SUM(AU10:AU51)</f>
        <v>28944.689000000002</v>
      </c>
      <c r="AV52" s="6">
        <f>AU52/AT52*100</f>
        <v>113.574502063943</v>
      </c>
      <c r="AW52" s="5">
        <f>AU52/AS52*100</f>
        <v>55.39653397129187</v>
      </c>
      <c r="AX52" s="18">
        <f>SUM(AX10:AX51)</f>
        <v>0</v>
      </c>
      <c r="AY52" s="18">
        <f>SUM(AY10:AY51)</f>
        <v>0</v>
      </c>
      <c r="AZ52" s="18">
        <f>SUM(AZ10:AZ51)</f>
        <v>0</v>
      </c>
      <c r="BA52" s="18">
        <f aca="true" t="shared" si="42" ref="BA52:BU52">SUM(BA10:BA51)</f>
        <v>0</v>
      </c>
      <c r="BB52" s="18">
        <f t="shared" si="42"/>
        <v>0</v>
      </c>
      <c r="BC52" s="18">
        <f t="shared" si="42"/>
        <v>0</v>
      </c>
      <c r="BD52" s="18">
        <f t="shared" si="42"/>
        <v>6498320.300000002</v>
      </c>
      <c r="BE52" s="18">
        <f t="shared" si="42"/>
        <v>3249161.1000000006</v>
      </c>
      <c r="BF52" s="18">
        <f t="shared" si="42"/>
        <v>3249161.1000000006</v>
      </c>
      <c r="BG52" s="18">
        <f t="shared" si="42"/>
        <v>0</v>
      </c>
      <c r="BH52" s="18">
        <f t="shared" si="42"/>
        <v>0</v>
      </c>
      <c r="BI52" s="18">
        <f t="shared" si="42"/>
        <v>0</v>
      </c>
      <c r="BJ52" s="18">
        <f t="shared" si="42"/>
        <v>30</v>
      </c>
      <c r="BK52" s="18">
        <f t="shared" si="42"/>
        <v>30</v>
      </c>
      <c r="BL52" s="18">
        <f t="shared" si="42"/>
        <v>508.934</v>
      </c>
      <c r="BM52" s="18">
        <f t="shared" si="42"/>
        <v>0</v>
      </c>
      <c r="BN52" s="18">
        <f t="shared" si="42"/>
        <v>0</v>
      </c>
      <c r="BO52" s="18">
        <f t="shared" si="42"/>
        <v>0</v>
      </c>
      <c r="BP52" s="18">
        <f t="shared" si="42"/>
        <v>0</v>
      </c>
      <c r="BQ52" s="18">
        <f t="shared" si="42"/>
        <v>0</v>
      </c>
      <c r="BR52" s="18">
        <f t="shared" si="42"/>
        <v>0</v>
      </c>
      <c r="BS52" s="18">
        <f t="shared" si="42"/>
        <v>370134.75</v>
      </c>
      <c r="BT52" s="18">
        <f t="shared" si="42"/>
        <v>190311.60000000003</v>
      </c>
      <c r="BU52" s="18">
        <f t="shared" si="42"/>
        <v>113593.13389999997</v>
      </c>
      <c r="BV52" s="6">
        <f>BU52/BT52*100</f>
        <v>59.68797167382333</v>
      </c>
      <c r="BW52" s="5">
        <f>BU52/BS52*100</f>
        <v>30.689670153910154</v>
      </c>
      <c r="BX52" s="18">
        <f aca="true" t="shared" si="43" ref="BX52:CV52">SUM(BX10:BX51)</f>
        <v>281129.95</v>
      </c>
      <c r="BY52" s="18">
        <f t="shared" si="43"/>
        <v>145175.40000000002</v>
      </c>
      <c r="BZ52" s="18">
        <f t="shared" si="43"/>
        <v>78503.0859</v>
      </c>
      <c r="CA52" s="18">
        <f t="shared" si="43"/>
        <v>25538.199999999997</v>
      </c>
      <c r="CB52" s="18">
        <f t="shared" si="43"/>
        <v>13768.9</v>
      </c>
      <c r="CC52" s="18">
        <f t="shared" si="43"/>
        <v>8976.339999999998</v>
      </c>
      <c r="CD52" s="18">
        <f t="shared" si="43"/>
        <v>750</v>
      </c>
      <c r="CE52" s="18">
        <f t="shared" si="43"/>
        <v>375</v>
      </c>
      <c r="CF52" s="18">
        <f t="shared" si="43"/>
        <v>260</v>
      </c>
      <c r="CG52" s="18">
        <f t="shared" si="43"/>
        <v>62716.6</v>
      </c>
      <c r="CH52" s="18">
        <f t="shared" si="43"/>
        <v>30992.3</v>
      </c>
      <c r="CI52" s="18">
        <f t="shared" si="43"/>
        <v>25853.708</v>
      </c>
      <c r="CJ52" s="18">
        <f t="shared" si="43"/>
        <v>0</v>
      </c>
      <c r="CK52" s="18">
        <f t="shared" si="43"/>
        <v>0</v>
      </c>
      <c r="CL52" s="18">
        <f t="shared" si="43"/>
        <v>0</v>
      </c>
      <c r="CM52" s="18">
        <f t="shared" si="43"/>
        <v>61496.50000000001</v>
      </c>
      <c r="CN52" s="18">
        <f t="shared" si="43"/>
        <v>43254.90000000001</v>
      </c>
      <c r="CO52" s="18">
        <f t="shared" si="43"/>
        <v>39823.849</v>
      </c>
      <c r="CP52" s="18">
        <f t="shared" si="43"/>
        <v>19750</v>
      </c>
      <c r="CQ52" s="18">
        <f t="shared" si="43"/>
        <v>7999</v>
      </c>
      <c r="CR52" s="18">
        <f t="shared" si="43"/>
        <v>4968.6668</v>
      </c>
      <c r="CS52" s="18">
        <f t="shared" si="43"/>
        <v>750804.5500000002</v>
      </c>
      <c r="CT52" s="18">
        <f t="shared" si="43"/>
        <v>359420.10000000003</v>
      </c>
      <c r="CU52" s="18">
        <f t="shared" si="43"/>
        <v>259987.12909999996</v>
      </c>
      <c r="CV52" s="18">
        <f t="shared" si="43"/>
        <v>314258.14999999997</v>
      </c>
      <c r="CW52" s="18">
        <f aca="true" t="shared" si="44" ref="CW52:DN52">SUM(CW10:CW51)</f>
        <v>152984.89999999997</v>
      </c>
      <c r="CX52" s="18">
        <f t="shared" si="44"/>
        <v>96535.627</v>
      </c>
      <c r="CY52" s="18">
        <f t="shared" si="44"/>
        <v>33999.99</v>
      </c>
      <c r="CZ52" s="18">
        <f t="shared" si="44"/>
        <v>16456</v>
      </c>
      <c r="DA52" s="18">
        <f t="shared" si="44"/>
        <v>47717.363</v>
      </c>
      <c r="DB52" s="18">
        <f t="shared" si="44"/>
        <v>9315</v>
      </c>
      <c r="DC52" s="18">
        <f t="shared" si="44"/>
        <v>4488.3</v>
      </c>
      <c r="DD52" s="18">
        <f t="shared" si="44"/>
        <v>6500.827</v>
      </c>
      <c r="DE52" s="18">
        <f t="shared" si="44"/>
        <v>5189.1</v>
      </c>
      <c r="DF52" s="18">
        <f t="shared" si="44"/>
        <v>2723.1</v>
      </c>
      <c r="DG52" s="18">
        <f t="shared" si="44"/>
        <v>2563.659</v>
      </c>
      <c r="DH52" s="18">
        <f t="shared" si="44"/>
        <v>13536.9</v>
      </c>
      <c r="DI52" s="18">
        <f t="shared" si="44"/>
        <v>7876.9</v>
      </c>
      <c r="DJ52" s="18">
        <f t="shared" si="44"/>
        <v>17749.931499999995</v>
      </c>
      <c r="DK52" s="18">
        <f t="shared" si="44"/>
        <v>-465.996</v>
      </c>
      <c r="DL52" s="18">
        <f t="shared" si="44"/>
        <v>10069559.05</v>
      </c>
      <c r="DM52" s="18">
        <f t="shared" si="44"/>
        <v>4928047.500000001</v>
      </c>
      <c r="DN52" s="18">
        <f t="shared" si="44"/>
        <v>4371562.5761</v>
      </c>
      <c r="DO52" s="18">
        <f aca="true" t="shared" si="45" ref="DO52:EJ52">SUM(DO10:DO51)</f>
        <v>0</v>
      </c>
      <c r="DP52" s="18">
        <f t="shared" si="45"/>
        <v>0</v>
      </c>
      <c r="DQ52" s="18">
        <f t="shared" si="45"/>
        <v>6123.936</v>
      </c>
      <c r="DR52" s="18">
        <f t="shared" si="45"/>
        <v>1347223.2999999996</v>
      </c>
      <c r="DS52" s="18">
        <f t="shared" si="45"/>
        <v>1347223.2999999996</v>
      </c>
      <c r="DT52" s="18">
        <f t="shared" si="45"/>
        <v>113566.132</v>
      </c>
      <c r="DU52" s="18">
        <f t="shared" si="45"/>
        <v>0</v>
      </c>
      <c r="DV52" s="18">
        <f t="shared" si="45"/>
        <v>0</v>
      </c>
      <c r="DW52" s="18">
        <f t="shared" si="45"/>
        <v>0</v>
      </c>
      <c r="DX52" s="18">
        <f t="shared" si="45"/>
        <v>2599.7</v>
      </c>
      <c r="DY52" s="18">
        <f t="shared" si="45"/>
        <v>2599.71</v>
      </c>
      <c r="DZ52" s="18">
        <f t="shared" si="45"/>
        <v>2599.71</v>
      </c>
      <c r="EA52" s="18">
        <f t="shared" si="45"/>
        <v>0</v>
      </c>
      <c r="EB52" s="18">
        <f t="shared" si="45"/>
        <v>0</v>
      </c>
      <c r="EC52" s="18">
        <f t="shared" si="45"/>
        <v>0</v>
      </c>
      <c r="ED52" s="18">
        <f t="shared" si="45"/>
        <v>960439.307</v>
      </c>
      <c r="EE52" s="18">
        <f t="shared" si="45"/>
        <v>7440.407</v>
      </c>
      <c r="EF52" s="18">
        <f t="shared" si="45"/>
        <v>7440.407</v>
      </c>
      <c r="EG52" s="18">
        <f t="shared" si="45"/>
        <v>0</v>
      </c>
      <c r="EH52" s="18">
        <f t="shared" si="45"/>
        <v>2310262.3069999996</v>
      </c>
      <c r="EI52" s="18">
        <f t="shared" si="45"/>
        <v>1357263.4169999997</v>
      </c>
      <c r="EJ52" s="18">
        <f t="shared" si="45"/>
        <v>129730.18500000001</v>
      </c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ht="17.25">
      <c r="A53" s="28"/>
      <c r="B53" s="28"/>
      <c r="C53" s="28"/>
      <c r="D53" s="28"/>
      <c r="E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s="13" customFormat="1" ht="17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ht="17.25">
      <c r="A55" s="28"/>
      <c r="B55" s="28"/>
      <c r="C55" s="28"/>
      <c r="D55" s="28"/>
      <c r="E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 ht="17.25">
      <c r="A56" s="28"/>
      <c r="B56" s="28"/>
      <c r="C56" s="28"/>
      <c r="D56" s="28"/>
      <c r="E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1:256" ht="17.25">
      <c r="A57" s="28"/>
      <c r="B57" s="28"/>
      <c r="C57" s="28"/>
      <c r="D57" s="28"/>
      <c r="E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ht="17.25">
      <c r="A58" s="28"/>
      <c r="B58" s="28"/>
      <c r="C58" s="28"/>
      <c r="D58" s="28"/>
      <c r="E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</sheetData>
  <sheetProtection/>
  <protectedRanges>
    <protectedRange sqref="AA45:AA48 AA12:AA23 AA25:AA26 AA28:AA36 AA38:AA40 AA42:AA43 AA51" name="Range4_1_1_1_2_1_1_2_1_1_1_1_1_1"/>
    <protectedRange sqref="AK45:AK48 AK12:AK23 AK25:AK26 AK28:AK36 AK38:AK40 AK42:AK43 AK51" name="Range4_2_1_1_2_1_1_2_1_1_1_1_1_1"/>
    <protectedRange sqref="AP45:AP48 AP12:AP23 AP25:AP26 AP28:AP36 AP38:AP40 AP42:AP43 AP51" name="Range4_3_1_1_2_1_1_2_1_1_1_1_1_1"/>
    <protectedRange sqref="CC45:CC48 CC12:CC23 CC25:CC26 CC28:CC36 CC38:CC40 CC42:CC43 CC51:CF51 CA16:CB23 CA25:CB27 CA29:CB31 CA33:CB34 CA36:CB36 CA38:CB39 CA47:CB48" name="Range5_2_1_1_2_1_1_2_1_1_1_1_1_1"/>
    <protectedRange sqref="AA41" name="Range4_1_1_1_1_1_1_1_1_1_1_1_1_1_1"/>
    <protectedRange sqref="AK41" name="Range4_2_1_1_1_1_1_1_1_1_1_1_1_1_1"/>
    <protectedRange sqref="AP41" name="Range4_3_1_1_1_1_1_1_1_1_1_1_1_1_1"/>
    <protectedRange sqref="CA41 CA42:CB45 CC41 CB41:CB45" name="Range5_2_1_1_1_1_1_1_1_1_1_1_1_1_1"/>
    <protectedRange sqref="W10:W52" name="Range4_5_1_2_1_1_1_1_1_1_1_1_1"/>
    <protectedRange sqref="AA10:AB10 AB11:AB52 AG52 AL52 AQ52" name="Range4_1_1_1_2_1_1_1_1_1_1_1_1_1"/>
    <protectedRange sqref="AK10:AL10 AL11:AL51 AG10:AG51" name="Range4_2_1_1_2_1_1_1_1_1_1_1_1_1"/>
    <protectedRange sqref="AP10:AQ10 AQ11:AQ51" name="Range4_3_1_1_2_1_1_1_1_1_1_1_1_1"/>
    <protectedRange sqref="AV10:AV52" name="Range4_4_1_1_2_1_1_1_1_1_1_1_1_1"/>
    <protectedRange sqref="CD11:CF45 CD46:CG46 CD47:CF49 CA10:CF10 CA11:CB11 CG13:CH15 CG18:CH18 CG21:CH23 CG26:CH27 CG29:CH30 CG34:CH42 CG43:CG45 CH43:CH46 CG48:CH48" name="Range5_2_1_1_2_1_1_1_1_1_1_1_1_1"/>
  </protectedRanges>
  <mergeCells count="134">
    <mergeCell ref="A1:M1"/>
    <mergeCell ref="EB7:EC7"/>
    <mergeCell ref="EE7:EF7"/>
    <mergeCell ref="DP7:DQ7"/>
    <mergeCell ref="DS7:DT7"/>
    <mergeCell ref="A2:M2"/>
    <mergeCell ref="L3:M3"/>
    <mergeCell ref="DX7:DX8"/>
    <mergeCell ref="DE7:DE8"/>
    <mergeCell ref="DU7:DU8"/>
    <mergeCell ref="DH7:DH8"/>
    <mergeCell ref="DR7:DR8"/>
    <mergeCell ref="CP7:CP8"/>
    <mergeCell ref="CV7:CV8"/>
    <mergeCell ref="DB7:DB8"/>
    <mergeCell ref="CY7:CY8"/>
    <mergeCell ref="DK7:DK8"/>
    <mergeCell ref="DO5:DT5"/>
    <mergeCell ref="CN7:CO7"/>
    <mergeCell ref="CS7:CS8"/>
    <mergeCell ref="CG7:CG8"/>
    <mergeCell ref="CJ7:CJ8"/>
    <mergeCell ref="BP7:BP8"/>
    <mergeCell ref="BQ7:BR7"/>
    <mergeCell ref="DL7:DL8"/>
    <mergeCell ref="DX6:DZ6"/>
    <mergeCell ref="CM7:CM8"/>
    <mergeCell ref="BA7:BA8"/>
    <mergeCell ref="BM7:BM8"/>
    <mergeCell ref="CD7:CD8"/>
    <mergeCell ref="ED6:EF6"/>
    <mergeCell ref="DU5:DW6"/>
    <mergeCell ref="DX5:EF5"/>
    <mergeCell ref="CA7:CA8"/>
    <mergeCell ref="BX7:BX8"/>
    <mergeCell ref="T7:T8"/>
    <mergeCell ref="Y7:Y8"/>
    <mergeCell ref="AI7:AI8"/>
    <mergeCell ref="BD7:BD8"/>
    <mergeCell ref="BG7:BG8"/>
    <mergeCell ref="AX7:AX8"/>
    <mergeCell ref="AO7:AR7"/>
    <mergeCell ref="AY7:AZ7"/>
    <mergeCell ref="O7:O8"/>
    <mergeCell ref="CA6:CC6"/>
    <mergeCell ref="BD6:BF6"/>
    <mergeCell ref="BG6:BI6"/>
    <mergeCell ref="BA6:BC6"/>
    <mergeCell ref="BS6:BW6"/>
    <mergeCell ref="BJ7:BJ8"/>
    <mergeCell ref="AN7:AN8"/>
    <mergeCell ref="Y6:AC6"/>
    <mergeCell ref="BE7:BF7"/>
    <mergeCell ref="CP6:CR6"/>
    <mergeCell ref="BM6:BO6"/>
    <mergeCell ref="CD6:CF6"/>
    <mergeCell ref="BX6:BZ6"/>
    <mergeCell ref="CG6:CI6"/>
    <mergeCell ref="BB7:BC7"/>
    <mergeCell ref="BH7:BI7"/>
    <mergeCell ref="BN7:BO7"/>
    <mergeCell ref="BS7:BS8"/>
    <mergeCell ref="DE5:DG6"/>
    <mergeCell ref="EA6:EC6"/>
    <mergeCell ref="AI6:AM6"/>
    <mergeCell ref="AN6:AR6"/>
    <mergeCell ref="AS6:AW6"/>
    <mergeCell ref="AX6:AZ6"/>
    <mergeCell ref="BJ6:BL6"/>
    <mergeCell ref="CS6:CU6"/>
    <mergeCell ref="CJ6:CL6"/>
    <mergeCell ref="CM6:CO6"/>
    <mergeCell ref="DB5:DD6"/>
    <mergeCell ref="EG4:EG6"/>
    <mergeCell ref="CV6:CX6"/>
    <mergeCell ref="CY6:DA6"/>
    <mergeCell ref="DO6:DQ6"/>
    <mergeCell ref="DR6:DT6"/>
    <mergeCell ref="DK4:DK6"/>
    <mergeCell ref="DL4:DN6"/>
    <mergeCell ref="DO4:EF4"/>
    <mergeCell ref="DH5:DJ6"/>
    <mergeCell ref="K7:N7"/>
    <mergeCell ref="P7:S7"/>
    <mergeCell ref="EH4:EJ6"/>
    <mergeCell ref="O5:AZ5"/>
    <mergeCell ref="BA5:BO5"/>
    <mergeCell ref="BP5:BR6"/>
    <mergeCell ref="BS5:CI5"/>
    <mergeCell ref="O4:DJ4"/>
    <mergeCell ref="CJ5:CR5"/>
    <mergeCell ref="CS5:DA5"/>
    <mergeCell ref="O6:S6"/>
    <mergeCell ref="T6:X6"/>
    <mergeCell ref="AT7:AW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ED7:ED8"/>
    <mergeCell ref="DO7:DO8"/>
    <mergeCell ref="U7:X7"/>
    <mergeCell ref="Z7:AC7"/>
    <mergeCell ref="AJ7:AM7"/>
    <mergeCell ref="AS7:AS8"/>
    <mergeCell ref="BY7:BZ7"/>
    <mergeCell ref="CB7:CC7"/>
    <mergeCell ref="BK7:BL7"/>
    <mergeCell ref="BT7:BW7"/>
    <mergeCell ref="EI7:EJ7"/>
    <mergeCell ref="DC7:DD7"/>
    <mergeCell ref="DF7:DG7"/>
    <mergeCell ref="DI7:DJ7"/>
    <mergeCell ref="DM7:DN7"/>
    <mergeCell ref="AD7:AD8"/>
    <mergeCell ref="AE7:AH7"/>
    <mergeCell ref="CE7:CF7"/>
    <mergeCell ref="CH7:CI7"/>
    <mergeCell ref="CK7:CL7"/>
    <mergeCell ref="AD6:AH6"/>
    <mergeCell ref="EG7:EG8"/>
    <mergeCell ref="EH7:EH8"/>
    <mergeCell ref="EA7:EA8"/>
    <mergeCell ref="CT7:CU7"/>
    <mergeCell ref="CW7:CX7"/>
    <mergeCell ref="CZ7:DA7"/>
    <mergeCell ref="DV7:DW7"/>
    <mergeCell ref="CQ7:CR7"/>
    <mergeCell ref="DY7:DZ7"/>
  </mergeCells>
  <printOptions/>
  <pageMargins left="0" right="0" top="0" bottom="0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Noname</cp:lastModifiedBy>
  <cp:lastPrinted>2021-07-07T08:19:57Z</cp:lastPrinted>
  <dcterms:created xsi:type="dcterms:W3CDTF">2002-03-15T09:46:46Z</dcterms:created>
  <dcterms:modified xsi:type="dcterms:W3CDTF">2021-07-07T08:20:02Z</dcterms:modified>
  <cp:category/>
  <cp:version/>
  <cp:contentType/>
  <cp:contentStatus/>
</cp:coreProperties>
</file>