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<sst xmlns="http://schemas.openxmlformats.org/spreadsheetml/2006/main" count="270" uniqueCount="103">
  <si>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</si>
  <si>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</si>
  <si>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</si>
  <si>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</si>
  <si>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</si>
  <si>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</si>
  <si>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</si>
  <si>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</si>
  <si>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</si>
  <si>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</si>
  <si>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</si>
  <si>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</si>
  <si>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</si>
  <si>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</si>
  <si>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</si>
  <si>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</si>
  <si>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</si>
  <si>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</si>
  <si>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</si>
  <si>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</si>
  <si>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</si>
  <si>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</si>
  <si>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</si>
  <si>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</si>
  <si>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</si>
  <si>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</si>
  <si>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</si>
  <si>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</si>
  <si>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</si>
  <si>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</si>
  <si>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</si>
  <si>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</si>
  <si>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</si>
  <si>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</si>
  <si>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</si>
  <si>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</si>
  <si>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</si>
  <si>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</si>
  <si>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</si>
  <si>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</si>
  <si>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</si>
  <si>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</si>
  <si>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</si>
  <si>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</si>
  <si>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</si>
  <si>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</si>
  <si>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</si>
  <si>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</si>
  <si>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</si>
  <si>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</si>
  <si>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</si>
  <si>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</si>
  <si>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</si>
  <si>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</si>
  <si>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</si>
  <si>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</si>
  <si>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</si>
  <si>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</si>
  <si>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</si>
  <si>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</si>
  <si>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</si>
  <si>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</si>
  <si>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</si>
  <si>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</si>
  <si>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</si>
  <si>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</si>
  <si>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</si>
  <si>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</si>
  <si>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</si>
  <si>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</si>
  <si>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</si>
  <si>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</si>
  <si>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</si>
  <si>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</si>
  <si>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</si>
  <si>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</si>
  <si>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</si>
  <si>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</si>
  <si>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</si>
  <si>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</si>
  <si>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</si>
  <si>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</si>
  <si>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</si>
  <si>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</si>
  <si>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</si>
  <si>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</si>
  <si>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</si>
  <si>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</si>
  <si>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</si>
  <si>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</si>
  <si>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</si>
  <si>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</si>
  <si>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Անի</t>
  </si>
  <si>
    <t>Արփի</t>
  </si>
  <si>
    <t>Ամասիա</t>
  </si>
  <si>
    <t>Աշոցք</t>
  </si>
  <si>
    <t>Սարապատ</t>
  </si>
  <si>
    <t>տող 1113
Համայնքի բյուջե մուտքագրվող անշարժ գույքի հարկ</t>
  </si>
  <si>
    <t>ծրագիր (9 ամիս)</t>
  </si>
  <si>
    <t>կատ. %-ը 9-ը ամսվա նկատմամբ</t>
  </si>
  <si>
    <r>
      <t xml:space="preserve"> ՀՀ  ՇԻՐԱԿԻ  ՄԱՐԶԻ  ՀԱՄԱՅՆՔՆԵՐԻ   ԲՅՈՒՋԵՏԱՅԻՆ   ԵԿԱՄՈՒՏՆԵՐԻ   ՎԵՐԱԲԵՐՅԱԼ  (աճողական)  2021թ. ՀՈԿՏԵՄԲԵՐԻ « 1 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</si>
  <si>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փաստ                   (9 ամիս)                                                                           </t>
  </si>
  <si>
    <r>
      <t>տող 1120    1.2 Գույքային հարկեր այլ գույքից այդ թվում` Գույքահարկ փոխադրամիջոցների համար</t>
    </r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</si>
</sst>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</numFmts>
  <fonts count="44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215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15" fontId="3" fillId="33" borderId="11" xfId="0" applyNumberFormat="1" applyFont="1" applyFill="1" applyBorder="1" applyAlignment="1" applyProtection="1">
      <alignment horizontal="center" vertical="center" wrapText="1"/>
      <protection/>
    </xf>
    <xf numFmtId="215" fontId="5" fillId="33" borderId="11" xfId="0" applyNumberFormat="1" applyFont="1" applyFill="1" applyBorder="1" applyAlignment="1">
      <alignment horizontal="center" vertical="center" wrapText="1"/>
    </xf>
    <xf numFmtId="215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04" fontId="4" fillId="33" borderId="0" xfId="0" applyNumberFormat="1" applyFont="1" applyFill="1" applyAlignment="1" applyProtection="1">
      <alignment horizontal="center" vertical="center" wrapText="1"/>
      <protection locked="0"/>
    </xf>
    <xf numFmtId="204" fontId="3" fillId="33" borderId="0" xfId="0" applyNumberFormat="1" applyFont="1" applyFill="1" applyAlignment="1" applyProtection="1">
      <alignment horizontal="center" vertical="center" wrapText="1"/>
      <protection locked="0"/>
    </xf>
    <xf numFmtId="215" fontId="4" fillId="33" borderId="11" xfId="0" applyNumberFormat="1" applyFont="1" applyFill="1" applyBorder="1" applyAlignment="1" applyProtection="1">
      <alignment horizontal="center" vertical="center" wrapText="1"/>
      <protection/>
    </xf>
    <xf numFmtId="204" fontId="3" fillId="33" borderId="0" xfId="0" applyNumberFormat="1" applyFont="1" applyFill="1" applyAlignment="1" applyProtection="1">
      <alignment horizontal="center" vertical="center" wrapText="1"/>
      <protection/>
    </xf>
    <xf numFmtId="215" fontId="3" fillId="33" borderId="0" xfId="0" applyNumberFormat="1" applyFont="1" applyFill="1" applyAlignment="1" applyProtection="1">
      <alignment/>
      <protection locked="0"/>
    </xf>
    <xf numFmtId="0" fontId="6" fillId="34" borderId="11" xfId="0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4" fontId="3" fillId="33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 applyProtection="1">
      <alignment/>
      <protection locked="0"/>
    </xf>
    <xf numFmtId="215" fontId="4" fillId="34" borderId="11" xfId="0" applyNumberFormat="1" applyFont="1" applyFill="1" applyBorder="1" applyAlignment="1" applyProtection="1">
      <alignment horizontal="center" vertical="center" wrapText="1"/>
      <protection/>
    </xf>
    <xf numFmtId="215" fontId="3" fillId="34" borderId="0" xfId="0" applyNumberFormat="1" applyFont="1" applyFill="1" applyAlignment="1" applyProtection="1">
      <alignment/>
      <protection locked="0"/>
    </xf>
    <xf numFmtId="215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215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15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204" fontId="5" fillId="33" borderId="11" xfId="0" applyNumberFormat="1" applyFont="1" applyFill="1" applyBorder="1" applyAlignment="1">
      <alignment horizontal="center" vertical="center"/>
    </xf>
    <xf numFmtId="204" fontId="3" fillId="33" borderId="11" xfId="0" applyNumberFormat="1" applyFont="1" applyFill="1" applyBorder="1" applyAlignment="1">
      <alignment horizontal="center" vertical="center"/>
    </xf>
    <xf numFmtId="204" fontId="7" fillId="0" borderId="11" xfId="0" applyNumberFormat="1" applyFont="1" applyFill="1" applyBorder="1" applyAlignment="1">
      <alignment horizontal="center" vertical="center"/>
    </xf>
    <xf numFmtId="204" fontId="7" fillId="0" borderId="14" xfId="0" applyNumberFormat="1" applyFont="1" applyFill="1" applyBorder="1" applyAlignment="1">
      <alignment horizontal="center" vertical="center"/>
    </xf>
    <xf numFmtId="204" fontId="7" fillId="0" borderId="0" xfId="0" applyNumberFormat="1" applyFont="1" applyFill="1" applyAlignment="1">
      <alignment horizontal="center" vertical="center"/>
    </xf>
    <xf numFmtId="204" fontId="7" fillId="0" borderId="15" xfId="0" applyNumberFormat="1" applyFont="1" applyFill="1" applyBorder="1" applyAlignment="1">
      <alignment horizontal="center" vertical="center"/>
    </xf>
    <xf numFmtId="215" fontId="3" fillId="33" borderId="0" xfId="0" applyNumberFormat="1" applyFont="1" applyFill="1" applyBorder="1" applyAlignment="1" applyProtection="1">
      <alignment wrapText="1"/>
      <protection locked="0"/>
    </xf>
    <xf numFmtId="204" fontId="3" fillId="33" borderId="0" xfId="0" applyNumberFormat="1" applyFont="1" applyFill="1" applyAlignment="1" applyProtection="1">
      <alignment/>
      <protection locked="0"/>
    </xf>
    <xf numFmtId="204" fontId="3" fillId="33" borderId="0" xfId="0" applyNumberFormat="1" applyFont="1" applyFill="1" applyAlignment="1" applyProtection="1">
      <alignment horizontal="center"/>
      <protection locked="0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6" borderId="13" xfId="0" applyNumberFormat="1" applyFont="1" applyFill="1" applyBorder="1" applyAlignment="1" applyProtection="1">
      <alignment horizontal="center" vertical="center" wrapText="1"/>
      <protection/>
    </xf>
    <xf numFmtId="4" fontId="3" fillId="36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textRotation="90" wrapText="1"/>
      <protection/>
    </xf>
    <xf numFmtId="0" fontId="3" fillId="33" borderId="20" xfId="0" applyFont="1" applyFill="1" applyBorder="1" applyAlignment="1" applyProtection="1">
      <alignment horizontal="center" vertical="center" textRotation="90" wrapText="1"/>
      <protection/>
    </xf>
    <xf numFmtId="0" fontId="3" fillId="33" borderId="16" xfId="0" applyFont="1" applyFill="1" applyBorder="1" applyAlignment="1" applyProtection="1">
      <alignment horizontal="center" vertical="center" textRotation="90" wrapText="1"/>
      <protection/>
    </xf>
    <xf numFmtId="4" fontId="4" fillId="37" borderId="15" xfId="0" applyNumberFormat="1" applyFont="1" applyFill="1" applyBorder="1" applyAlignment="1" applyProtection="1">
      <alignment horizontal="center" vertical="center" wrapText="1"/>
      <protection/>
    </xf>
    <xf numFmtId="4" fontId="4" fillId="37" borderId="19" xfId="0" applyNumberFormat="1" applyFont="1" applyFill="1" applyBorder="1" applyAlignment="1" applyProtection="1">
      <alignment horizontal="center" vertical="center" wrapText="1"/>
      <protection/>
    </xf>
    <xf numFmtId="4" fontId="4" fillId="37" borderId="17" xfId="0" applyNumberFormat="1" applyFont="1" applyFill="1" applyBorder="1" applyAlignment="1" applyProtection="1">
      <alignment horizontal="center" vertical="center" wrapText="1"/>
      <protection/>
    </xf>
    <xf numFmtId="4" fontId="4" fillId="37" borderId="21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22" xfId="0" applyNumberFormat="1" applyFont="1" applyFill="1" applyBorder="1" applyAlignment="1" applyProtection="1">
      <alignment horizontal="center" vertical="center" wrapText="1"/>
      <protection/>
    </xf>
    <xf numFmtId="4" fontId="4" fillId="37" borderId="23" xfId="0" applyNumberFormat="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 wrapText="1"/>
      <protection/>
    </xf>
    <xf numFmtId="4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15" xfId="0" applyNumberFormat="1" applyFont="1" applyFill="1" applyBorder="1" applyAlignment="1" applyProtection="1">
      <alignment horizontal="center" vertical="center" wrapText="1"/>
      <protection/>
    </xf>
    <xf numFmtId="0" fontId="4" fillId="37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21" xfId="0" applyNumberFormat="1" applyFont="1" applyFill="1" applyBorder="1" applyAlignment="1" applyProtection="1">
      <alignment horizontal="center" vertical="center" wrapText="1"/>
      <protection/>
    </xf>
    <xf numFmtId="0" fontId="4" fillId="37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 wrapText="1"/>
      <protection/>
    </xf>
    <xf numFmtId="0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0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4" fillId="37" borderId="18" xfId="0" applyNumberFormat="1" applyFont="1" applyFill="1" applyBorder="1" applyAlignment="1" applyProtection="1">
      <alignment horizontal="center" vertical="center" wrapText="1"/>
      <protection/>
    </xf>
    <xf numFmtId="0" fontId="4" fillId="37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37" borderId="15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13" borderId="15" xfId="0" applyNumberFormat="1" applyFont="1" applyFill="1" applyBorder="1" applyAlignment="1" applyProtection="1">
      <alignment horizontal="center" vertical="center" wrapText="1"/>
      <protection/>
    </xf>
    <xf numFmtId="4" fontId="3" fillId="13" borderId="19" xfId="0" applyNumberFormat="1" applyFont="1" applyFill="1" applyBorder="1" applyAlignment="1" applyProtection="1">
      <alignment horizontal="center" vertical="center" wrapText="1"/>
      <protection/>
    </xf>
    <xf numFmtId="4" fontId="3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" fontId="3" fillId="37" borderId="15" xfId="0" applyNumberFormat="1" applyFont="1" applyFill="1" applyBorder="1" applyAlignment="1" applyProtection="1">
      <alignment horizontal="center" vertical="center" wrapText="1"/>
      <protection/>
    </xf>
    <xf numFmtId="4" fontId="3" fillId="37" borderId="19" xfId="0" applyNumberFormat="1" applyFont="1" applyFill="1" applyBorder="1" applyAlignment="1" applyProtection="1">
      <alignment horizontal="center" vertical="center" wrapText="1"/>
      <protection/>
    </xf>
    <xf numFmtId="4" fontId="3" fillId="37" borderId="17" xfId="0" applyNumberFormat="1" applyFont="1" applyFill="1" applyBorder="1" applyAlignment="1" applyProtection="1">
      <alignment horizontal="center" vertical="center" wrapText="1"/>
      <protection/>
    </xf>
    <xf numFmtId="4" fontId="3" fillId="37" borderId="21" xfId="0" applyNumberFormat="1" applyFont="1" applyFill="1" applyBorder="1" applyAlignment="1" applyProtection="1">
      <alignment horizontal="center" vertical="center" wrapText="1"/>
      <protection/>
    </xf>
    <xf numFmtId="4" fontId="3" fillId="37" borderId="0" xfId="0" applyNumberFormat="1" applyFont="1" applyFill="1" applyBorder="1" applyAlignment="1" applyProtection="1">
      <alignment horizontal="center" vertical="center" wrapText="1"/>
      <protection/>
    </xf>
    <xf numFmtId="4" fontId="3" fillId="37" borderId="22" xfId="0" applyNumberFormat="1" applyFont="1" applyFill="1" applyBorder="1" applyAlignment="1" applyProtection="1">
      <alignment horizontal="center" vertical="center" wrapText="1"/>
      <protection/>
    </xf>
    <xf numFmtId="4" fontId="3" fillId="37" borderId="23" xfId="0" applyNumberFormat="1" applyFont="1" applyFill="1" applyBorder="1" applyAlignment="1" applyProtection="1">
      <alignment horizontal="center" vertical="center" wrapText="1"/>
      <protection/>
    </xf>
    <xf numFmtId="4" fontId="3" fillId="37" borderId="10" xfId="0" applyNumberFormat="1" applyFont="1" applyFill="1" applyBorder="1" applyAlignment="1" applyProtection="1">
      <alignment horizontal="center" vertical="center" wrapText="1"/>
      <protection/>
    </xf>
    <xf numFmtId="4" fontId="3" fillId="37" borderId="24" xfId="0" applyNumberFormat="1" applyFont="1" applyFill="1" applyBorder="1" applyAlignment="1" applyProtection="1">
      <alignment horizontal="center" vertical="center" wrapText="1"/>
      <protection/>
    </xf>
    <xf numFmtId="4" fontId="3" fillId="38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39" borderId="14" xfId="0" applyFont="1" applyFill="1" applyBorder="1" applyAlignment="1" applyProtection="1">
      <alignment horizontal="center" vertical="center" wrapText="1"/>
      <protection/>
    </xf>
    <xf numFmtId="0" fontId="3" fillId="39" borderId="18" xfId="0" applyFont="1" applyFill="1" applyBorder="1" applyAlignment="1" applyProtection="1">
      <alignment horizontal="center" vertical="center" wrapText="1"/>
      <protection/>
    </xf>
    <xf numFmtId="0" fontId="3" fillId="39" borderId="12" xfId="0" applyFont="1" applyFill="1" applyBorder="1" applyAlignment="1" applyProtection="1">
      <alignment horizontal="center" vertical="center" wrapText="1"/>
      <protection/>
    </xf>
    <xf numFmtId="4" fontId="3" fillId="33" borderId="23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56"/>
  <sheetViews>
    <sheetView tabSelected="1" zoomScale="85" zoomScaleNormal="85" zoomScalePageLayoutView="0" workbookViewId="0" topLeftCell="A1">
      <selection activeCell="C2" sqref="C2:N2"/>
    </sheetView>
  </sheetViews>
  <sheetFormatPr defaultColWidth="7.296875" defaultRowHeight="15"/>
  <cols>
    <col min="1" max="1" width="4.3984375" style="1" customWidth="1"/>
    <col min="2" max="2" width="14" style="23" customWidth="1"/>
    <col min="3" max="3" width="13.09765625" style="1" customWidth="1"/>
    <col min="4" max="4" width="12.5" style="1" customWidth="1"/>
    <col min="5" max="5" width="12.69921875" style="1" customWidth="1"/>
    <col min="6" max="6" width="13.5" style="36" customWidth="1"/>
    <col min="7" max="7" width="13.69921875" style="1" customWidth="1"/>
    <col min="8" max="8" width="10.3984375" style="1" customWidth="1"/>
    <col min="9" max="9" width="9.5" style="1" customWidth="1"/>
    <col min="10" max="10" width="12.8984375" style="1" customWidth="1"/>
    <col min="11" max="11" width="12.69921875" style="1" customWidth="1"/>
    <col min="12" max="12" width="13.69921875" style="1" customWidth="1"/>
    <col min="13" max="13" width="12.8984375" style="1" customWidth="1"/>
    <col min="14" max="14" width="9.5" style="1" customWidth="1"/>
    <col min="15" max="16" width="12.8984375" style="1" customWidth="1"/>
    <col min="17" max="18" width="13" style="1" customWidth="1"/>
    <col min="19" max="19" width="8.8984375" style="1" customWidth="1"/>
    <col min="20" max="21" width="12.5" style="1" customWidth="1"/>
    <col min="22" max="23" width="11.69921875" style="1" customWidth="1"/>
    <col min="24" max="24" width="11.8984375" style="1" customWidth="1"/>
    <col min="25" max="26" width="12.09765625" style="1" customWidth="1"/>
    <col min="27" max="27" width="11.09765625" style="1" customWidth="1"/>
    <col min="28" max="28" width="10.19921875" style="1" customWidth="1"/>
    <col min="29" max="34" width="11.5" style="1" customWidth="1"/>
    <col min="35" max="35" width="12.5" style="1" customWidth="1"/>
    <col min="36" max="36" width="12.59765625" style="1" customWidth="1"/>
    <col min="37" max="37" width="12.5" style="1" customWidth="1"/>
    <col min="38" max="39" width="10.8984375" style="1" customWidth="1"/>
    <col min="40" max="41" width="11.59765625" style="1" customWidth="1"/>
    <col min="42" max="43" width="11.3984375" style="1" customWidth="1"/>
    <col min="44" max="44" width="10.69921875" style="1" customWidth="1"/>
    <col min="45" max="45" width="10.3984375" style="1" customWidth="1"/>
    <col min="46" max="46" width="12.69921875" style="1" customWidth="1"/>
    <col min="47" max="47" width="10.8984375" style="1" customWidth="1"/>
    <col min="48" max="48" width="10.69921875" style="1" customWidth="1"/>
    <col min="49" max="49" width="9.59765625" style="1" customWidth="1"/>
    <col min="50" max="50" width="10.8984375" style="1" customWidth="1"/>
    <col min="51" max="51" width="14.09765625" style="1" customWidth="1"/>
    <col min="52" max="52" width="9.59765625" style="1" customWidth="1"/>
    <col min="53" max="53" width="15.5" style="1" customWidth="1"/>
    <col min="54" max="54" width="14.5" style="1" customWidth="1"/>
    <col min="55" max="55" width="16" style="1" customWidth="1"/>
    <col min="56" max="56" width="14.09765625" style="1" customWidth="1"/>
    <col min="57" max="57" width="14.3984375" style="1" customWidth="1"/>
    <col min="58" max="59" width="13.19921875" style="1" customWidth="1"/>
    <col min="60" max="60" width="11.8984375" style="1" customWidth="1"/>
    <col min="61" max="61" width="10.8984375" style="1" customWidth="1"/>
    <col min="62" max="62" width="12.8984375" style="1" customWidth="1"/>
    <col min="63" max="63" width="13.3984375" style="1" customWidth="1"/>
    <col min="64" max="64" width="11.3984375" style="1" customWidth="1"/>
    <col min="65" max="65" width="13" style="1" customWidth="1"/>
    <col min="66" max="66" width="12.5" style="1" customWidth="1"/>
    <col min="67" max="67" width="11" style="1" customWidth="1"/>
    <col min="68" max="68" width="12.8984375" style="1" customWidth="1"/>
    <col min="69" max="69" width="14.69921875" style="1" customWidth="1"/>
    <col min="70" max="70" width="11.5" style="1" customWidth="1"/>
    <col min="71" max="71" width="12.09765625" style="1" customWidth="1"/>
    <col min="72" max="73" width="11.59765625" style="1" customWidth="1"/>
    <col min="74" max="75" width="10.69921875" style="1" customWidth="1"/>
    <col min="76" max="76" width="11.59765625" style="1" customWidth="1"/>
    <col min="77" max="77" width="14" style="1" customWidth="1"/>
    <col min="78" max="78" width="12.59765625" style="1" customWidth="1"/>
    <col min="79" max="79" width="14.69921875" style="1" customWidth="1"/>
    <col min="80" max="80" width="13.09765625" style="1" customWidth="1"/>
    <col min="81" max="81" width="10.3984375" style="1" customWidth="1"/>
    <col min="82" max="82" width="13" style="1" customWidth="1"/>
    <col min="83" max="83" width="11.5" style="1" customWidth="1"/>
    <col min="84" max="84" width="10.5" style="1" customWidth="1"/>
    <col min="85" max="85" width="11.3984375" style="1" customWidth="1"/>
    <col min="86" max="86" width="14" style="1" customWidth="1"/>
    <col min="87" max="87" width="12.5" style="1" customWidth="1"/>
    <col min="88" max="88" width="14.3984375" style="1" customWidth="1"/>
    <col min="89" max="89" width="13.8984375" style="1" customWidth="1"/>
    <col min="90" max="90" width="10.8984375" style="1" customWidth="1"/>
    <col min="91" max="91" width="13.19921875" style="1" customWidth="1"/>
    <col min="92" max="92" width="13.8984375" style="1" customWidth="1"/>
    <col min="93" max="93" width="13.19921875" style="1" customWidth="1"/>
    <col min="94" max="94" width="13.5" style="1" customWidth="1"/>
    <col min="95" max="95" width="13.69921875" style="1" customWidth="1"/>
    <col min="96" max="96" width="12" style="1" customWidth="1"/>
    <col min="97" max="97" width="11.69921875" style="1" customWidth="1"/>
    <col min="98" max="98" width="14.5" style="1" customWidth="1"/>
    <col min="99" max="99" width="11.69921875" style="1" customWidth="1"/>
    <col min="100" max="100" width="11" style="1" customWidth="1"/>
    <col min="101" max="101" width="13.59765625" style="1" customWidth="1"/>
    <col min="102" max="102" width="11.19921875" style="1" customWidth="1"/>
    <col min="103" max="103" width="12.69921875" style="1" customWidth="1"/>
    <col min="104" max="104" width="12.8984375" style="1" customWidth="1"/>
    <col min="105" max="105" width="10.69921875" style="1" customWidth="1"/>
    <col min="106" max="107" width="12" style="1" customWidth="1"/>
    <col min="108" max="108" width="9.5" style="1" customWidth="1"/>
    <col min="109" max="109" width="11.5" style="1" customWidth="1"/>
    <col min="110" max="110" width="12.8984375" style="1" customWidth="1"/>
    <col min="111" max="111" width="9.5" style="1" customWidth="1"/>
    <col min="112" max="112" width="11.19921875" style="1" customWidth="1"/>
    <col min="113" max="113" width="14.5" style="1" customWidth="1"/>
    <col min="114" max="114" width="11.59765625" style="1" customWidth="1"/>
    <col min="115" max="115" width="9.8984375" style="1" customWidth="1"/>
    <col min="116" max="116" width="14.5" style="1" customWidth="1"/>
    <col min="117" max="117" width="13.09765625" style="1" customWidth="1"/>
    <col min="118" max="118" width="13.59765625" style="1" customWidth="1"/>
    <col min="119" max="119" width="10.69921875" style="1" customWidth="1"/>
    <col min="120" max="120" width="11.59765625" style="1" customWidth="1"/>
    <col min="121" max="121" width="10.3984375" style="1" customWidth="1"/>
    <col min="122" max="123" width="12.69921875" style="1" customWidth="1"/>
    <col min="124" max="124" width="12.8984375" style="1" customWidth="1"/>
    <col min="125" max="125" width="12.5" style="1" customWidth="1"/>
    <col min="126" max="126" width="11.3984375" style="1" customWidth="1"/>
    <col min="127" max="127" width="10.59765625" style="1" customWidth="1"/>
    <col min="128" max="128" width="12.19921875" style="1" customWidth="1"/>
    <col min="129" max="129" width="12.8984375" style="1" customWidth="1"/>
    <col min="130" max="130" width="9.3984375" style="1" customWidth="1"/>
    <col min="131" max="131" width="11" style="1" customWidth="1"/>
    <col min="132" max="132" width="15" style="1" customWidth="1"/>
    <col min="133" max="133" width="10.59765625" style="1" customWidth="1"/>
    <col min="134" max="135" width="11.8984375" style="1" customWidth="1"/>
    <col min="136" max="136" width="11.5" style="1" customWidth="1"/>
    <col min="137" max="137" width="10.09765625" style="1" customWidth="1"/>
    <col min="138" max="138" width="12.69921875" style="1" customWidth="1"/>
    <col min="139" max="139" width="14.8984375" style="1" customWidth="1"/>
    <col min="140" max="140" width="12.5" style="1" customWidth="1"/>
    <col min="141" max="141" width="11" style="1" customWidth="1"/>
    <col min="142" max="142" width="10.69921875" style="1" customWidth="1"/>
    <col min="143" max="143" width="11.09765625" style="1" customWidth="1"/>
    <col min="144" max="144" width="11" style="1" customWidth="1"/>
    <col min="145" max="145" width="7.19921875" style="1" customWidth="1"/>
    <col min="146" max="146" width="10.09765625" style="1" customWidth="1"/>
    <col min="147" max="147" width="10.59765625" style="1" customWidth="1"/>
    <col min="148" max="149" width="7.19921875" style="1" customWidth="1"/>
    <col min="150" max="150" width="12.09765625" style="1" bestFit="1" customWidth="1"/>
    <col min="151" max="151" width="12.09765625" style="1" customWidth="1"/>
    <col min="152" max="152" width="11.8984375" style="1" bestFit="1" customWidth="1"/>
    <col min="153" max="153" width="11.8984375" style="1" customWidth="1"/>
    <col min="154" max="154" width="10.69921875" style="1" bestFit="1" customWidth="1"/>
    <col min="155" max="155" width="9.19921875" style="1" customWidth="1"/>
    <col min="156" max="16384" width="7.19921875" style="1" customWidth="1"/>
  </cols>
  <sheetData>
    <row r="1" spans="3:137" ht="27.75" customHeight="1">
      <c r="C1" s="89" t="s">
        <v>11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</row>
    <row r="2" spans="3:52" ht="34.5" customHeight="1">
      <c r="C2" s="90" t="s">
        <v>100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Q2" s="5"/>
      <c r="R2" s="5"/>
      <c r="T2" s="91"/>
      <c r="U2" s="91"/>
      <c r="V2" s="91"/>
      <c r="W2" s="7"/>
      <c r="X2" s="7"/>
      <c r="AA2" s="6"/>
      <c r="AB2" s="7"/>
      <c r="AC2" s="7"/>
      <c r="AD2" s="7"/>
      <c r="AE2" s="7"/>
      <c r="AF2" s="7"/>
      <c r="AG2" s="7"/>
      <c r="AH2" s="7"/>
      <c r="AI2" s="7"/>
      <c r="AJ2" s="7"/>
      <c r="AK2" s="6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3:52" ht="18" customHeight="1">
      <c r="C3" s="8"/>
      <c r="D3" s="8"/>
      <c r="E3" s="8"/>
      <c r="F3" s="34"/>
      <c r="G3" s="8"/>
      <c r="H3" s="8"/>
      <c r="I3" s="8"/>
      <c r="J3" s="8"/>
      <c r="K3" s="8"/>
      <c r="L3" s="90" t="s">
        <v>12</v>
      </c>
      <c r="M3" s="90"/>
      <c r="N3" s="90"/>
      <c r="O3" s="90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140" s="9" customFormat="1" ht="18" customHeight="1">
      <c r="A4" s="57" t="s">
        <v>6</v>
      </c>
      <c r="B4" s="57" t="s">
        <v>10</v>
      </c>
      <c r="C4" s="60" t="s">
        <v>4</v>
      </c>
      <c r="D4" s="60" t="s">
        <v>5</v>
      </c>
      <c r="E4" s="63" t="s">
        <v>13</v>
      </c>
      <c r="F4" s="64"/>
      <c r="G4" s="64"/>
      <c r="H4" s="64"/>
      <c r="I4" s="65"/>
      <c r="J4" s="72" t="s">
        <v>44</v>
      </c>
      <c r="K4" s="73"/>
      <c r="L4" s="73"/>
      <c r="M4" s="73"/>
      <c r="N4" s="74"/>
      <c r="O4" s="110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2"/>
      <c r="DK4" s="48" t="s">
        <v>14</v>
      </c>
      <c r="DL4" s="116" t="s">
        <v>15</v>
      </c>
      <c r="DM4" s="117"/>
      <c r="DN4" s="118"/>
      <c r="DO4" s="125" t="s">
        <v>3</v>
      </c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48" t="s">
        <v>16</v>
      </c>
      <c r="EH4" s="96" t="s">
        <v>17</v>
      </c>
      <c r="EI4" s="97"/>
      <c r="EJ4" s="98"/>
    </row>
    <row r="5" spans="1:140" s="9" customFormat="1" ht="15" customHeight="1">
      <c r="A5" s="58"/>
      <c r="B5" s="58"/>
      <c r="C5" s="61"/>
      <c r="D5" s="61"/>
      <c r="E5" s="66"/>
      <c r="F5" s="67"/>
      <c r="G5" s="67"/>
      <c r="H5" s="67"/>
      <c r="I5" s="68"/>
      <c r="J5" s="75"/>
      <c r="K5" s="76"/>
      <c r="L5" s="76"/>
      <c r="M5" s="76"/>
      <c r="N5" s="77"/>
      <c r="O5" s="105" t="s">
        <v>7</v>
      </c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7"/>
      <c r="BA5" s="92" t="s">
        <v>2</v>
      </c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108" t="s">
        <v>8</v>
      </c>
      <c r="BQ5" s="108"/>
      <c r="BR5" s="108"/>
      <c r="BS5" s="81" t="s">
        <v>18</v>
      </c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109"/>
      <c r="CJ5" s="113" t="s">
        <v>0</v>
      </c>
      <c r="CK5" s="114"/>
      <c r="CL5" s="114"/>
      <c r="CM5" s="114"/>
      <c r="CN5" s="114"/>
      <c r="CO5" s="114"/>
      <c r="CP5" s="114"/>
      <c r="CQ5" s="114"/>
      <c r="CR5" s="115"/>
      <c r="CS5" s="81" t="s">
        <v>1</v>
      </c>
      <c r="CT5" s="82"/>
      <c r="CU5" s="82"/>
      <c r="CV5" s="82"/>
      <c r="CW5" s="82"/>
      <c r="CX5" s="82"/>
      <c r="CY5" s="82"/>
      <c r="CZ5" s="82"/>
      <c r="DA5" s="82"/>
      <c r="DB5" s="92" t="s">
        <v>19</v>
      </c>
      <c r="DC5" s="92"/>
      <c r="DD5" s="92"/>
      <c r="DE5" s="93" t="s">
        <v>20</v>
      </c>
      <c r="DF5" s="94"/>
      <c r="DG5" s="95"/>
      <c r="DH5" s="93" t="s">
        <v>21</v>
      </c>
      <c r="DI5" s="94"/>
      <c r="DJ5" s="95"/>
      <c r="DK5" s="48"/>
      <c r="DL5" s="119"/>
      <c r="DM5" s="120"/>
      <c r="DN5" s="121"/>
      <c r="DO5" s="148"/>
      <c r="DP5" s="148"/>
      <c r="DQ5" s="149"/>
      <c r="DR5" s="149"/>
      <c r="DS5" s="149"/>
      <c r="DT5" s="149"/>
      <c r="DU5" s="93" t="s">
        <v>22</v>
      </c>
      <c r="DV5" s="94"/>
      <c r="DW5" s="95"/>
      <c r="DX5" s="145"/>
      <c r="DY5" s="146"/>
      <c r="DZ5" s="146"/>
      <c r="EA5" s="146"/>
      <c r="EB5" s="146"/>
      <c r="EC5" s="146"/>
      <c r="ED5" s="146"/>
      <c r="EE5" s="146"/>
      <c r="EF5" s="146"/>
      <c r="EG5" s="48"/>
      <c r="EH5" s="99"/>
      <c r="EI5" s="100"/>
      <c r="EJ5" s="101"/>
    </row>
    <row r="6" spans="1:140" s="9" customFormat="1" ht="112.5" customHeight="1">
      <c r="A6" s="58"/>
      <c r="B6" s="58"/>
      <c r="C6" s="61"/>
      <c r="D6" s="61"/>
      <c r="E6" s="69"/>
      <c r="F6" s="70"/>
      <c r="G6" s="70"/>
      <c r="H6" s="70"/>
      <c r="I6" s="71"/>
      <c r="J6" s="78"/>
      <c r="K6" s="79"/>
      <c r="L6" s="79"/>
      <c r="M6" s="79"/>
      <c r="N6" s="80"/>
      <c r="O6" s="83" t="s">
        <v>23</v>
      </c>
      <c r="P6" s="84"/>
      <c r="Q6" s="84"/>
      <c r="R6" s="84"/>
      <c r="S6" s="85"/>
      <c r="T6" s="86" t="s">
        <v>24</v>
      </c>
      <c r="U6" s="87"/>
      <c r="V6" s="87"/>
      <c r="W6" s="87"/>
      <c r="X6" s="88"/>
      <c r="Y6" s="86" t="s">
        <v>25</v>
      </c>
      <c r="Z6" s="87"/>
      <c r="AA6" s="87"/>
      <c r="AB6" s="87"/>
      <c r="AC6" s="88"/>
      <c r="AD6" s="86" t="s">
        <v>97</v>
      </c>
      <c r="AE6" s="87"/>
      <c r="AF6" s="87"/>
      <c r="AG6" s="87"/>
      <c r="AH6" s="88"/>
      <c r="AI6" s="86" t="s">
        <v>102</v>
      </c>
      <c r="AJ6" s="87"/>
      <c r="AK6" s="87"/>
      <c r="AL6" s="87"/>
      <c r="AM6" s="88"/>
      <c r="AN6" s="86" t="s">
        <v>26</v>
      </c>
      <c r="AO6" s="87"/>
      <c r="AP6" s="87"/>
      <c r="AQ6" s="87"/>
      <c r="AR6" s="88"/>
      <c r="AS6" s="86" t="s">
        <v>27</v>
      </c>
      <c r="AT6" s="87"/>
      <c r="AU6" s="87"/>
      <c r="AV6" s="87"/>
      <c r="AW6" s="88"/>
      <c r="AX6" s="133" t="s">
        <v>28</v>
      </c>
      <c r="AY6" s="133"/>
      <c r="AZ6" s="133"/>
      <c r="BA6" s="136" t="s">
        <v>29</v>
      </c>
      <c r="BB6" s="137"/>
      <c r="BC6" s="137"/>
      <c r="BD6" s="136" t="s">
        <v>30</v>
      </c>
      <c r="BE6" s="137"/>
      <c r="BF6" s="138"/>
      <c r="BG6" s="134" t="s">
        <v>31</v>
      </c>
      <c r="BH6" s="135"/>
      <c r="BI6" s="139"/>
      <c r="BJ6" s="134" t="s">
        <v>32</v>
      </c>
      <c r="BK6" s="135"/>
      <c r="BL6" s="135"/>
      <c r="BM6" s="131" t="s">
        <v>33</v>
      </c>
      <c r="BN6" s="132"/>
      <c r="BO6" s="132"/>
      <c r="BP6" s="108"/>
      <c r="BQ6" s="108"/>
      <c r="BR6" s="108"/>
      <c r="BS6" s="140" t="s">
        <v>34</v>
      </c>
      <c r="BT6" s="141"/>
      <c r="BU6" s="141"/>
      <c r="BV6" s="141"/>
      <c r="BW6" s="142"/>
      <c r="BX6" s="108" t="s">
        <v>35</v>
      </c>
      <c r="BY6" s="108"/>
      <c r="BZ6" s="108"/>
      <c r="CA6" s="108" t="s">
        <v>36</v>
      </c>
      <c r="CB6" s="108"/>
      <c r="CC6" s="108"/>
      <c r="CD6" s="108" t="s">
        <v>37</v>
      </c>
      <c r="CE6" s="108"/>
      <c r="CF6" s="108"/>
      <c r="CG6" s="108" t="s">
        <v>38</v>
      </c>
      <c r="CH6" s="108"/>
      <c r="CI6" s="108"/>
      <c r="CJ6" s="108" t="s">
        <v>45</v>
      </c>
      <c r="CK6" s="108"/>
      <c r="CL6" s="108"/>
      <c r="CM6" s="113" t="s">
        <v>46</v>
      </c>
      <c r="CN6" s="114"/>
      <c r="CO6" s="114"/>
      <c r="CP6" s="108" t="s">
        <v>39</v>
      </c>
      <c r="CQ6" s="108"/>
      <c r="CR6" s="108"/>
      <c r="CS6" s="129" t="s">
        <v>40</v>
      </c>
      <c r="CT6" s="130"/>
      <c r="CU6" s="114"/>
      <c r="CV6" s="108" t="s">
        <v>41</v>
      </c>
      <c r="CW6" s="108"/>
      <c r="CX6" s="108"/>
      <c r="CY6" s="113" t="s">
        <v>47</v>
      </c>
      <c r="CZ6" s="114"/>
      <c r="DA6" s="114"/>
      <c r="DB6" s="92"/>
      <c r="DC6" s="92"/>
      <c r="DD6" s="92"/>
      <c r="DE6" s="126"/>
      <c r="DF6" s="127"/>
      <c r="DG6" s="128"/>
      <c r="DH6" s="126"/>
      <c r="DI6" s="127"/>
      <c r="DJ6" s="128"/>
      <c r="DK6" s="48"/>
      <c r="DL6" s="122"/>
      <c r="DM6" s="123"/>
      <c r="DN6" s="124"/>
      <c r="DO6" s="93" t="s">
        <v>48</v>
      </c>
      <c r="DP6" s="94"/>
      <c r="DQ6" s="95"/>
      <c r="DR6" s="93" t="s">
        <v>49</v>
      </c>
      <c r="DS6" s="94"/>
      <c r="DT6" s="95"/>
      <c r="DU6" s="126"/>
      <c r="DV6" s="127"/>
      <c r="DW6" s="128"/>
      <c r="DX6" s="93" t="s">
        <v>50</v>
      </c>
      <c r="DY6" s="94"/>
      <c r="DZ6" s="95"/>
      <c r="EA6" s="93" t="s">
        <v>51</v>
      </c>
      <c r="EB6" s="94"/>
      <c r="EC6" s="95"/>
      <c r="ED6" s="143" t="s">
        <v>52</v>
      </c>
      <c r="EE6" s="144"/>
      <c r="EF6" s="144"/>
      <c r="EG6" s="48"/>
      <c r="EH6" s="102"/>
      <c r="EI6" s="103"/>
      <c r="EJ6" s="104"/>
    </row>
    <row r="7" spans="1:140" s="10" customFormat="1" ht="36" customHeight="1">
      <c r="A7" s="58"/>
      <c r="B7" s="58"/>
      <c r="C7" s="61"/>
      <c r="D7" s="61"/>
      <c r="E7" s="49" t="s">
        <v>42</v>
      </c>
      <c r="F7" s="53" t="s">
        <v>54</v>
      </c>
      <c r="G7" s="54"/>
      <c r="H7" s="54"/>
      <c r="I7" s="55"/>
      <c r="J7" s="49" t="s">
        <v>42</v>
      </c>
      <c r="K7" s="53" t="s">
        <v>54</v>
      </c>
      <c r="L7" s="54"/>
      <c r="M7" s="54"/>
      <c r="N7" s="55"/>
      <c r="O7" s="49" t="s">
        <v>42</v>
      </c>
      <c r="P7" s="53" t="s">
        <v>54</v>
      </c>
      <c r="Q7" s="54"/>
      <c r="R7" s="54"/>
      <c r="S7" s="55"/>
      <c r="T7" s="49" t="s">
        <v>42</v>
      </c>
      <c r="U7" s="53" t="s">
        <v>54</v>
      </c>
      <c r="V7" s="54"/>
      <c r="W7" s="54"/>
      <c r="X7" s="55"/>
      <c r="Y7" s="49" t="s">
        <v>42</v>
      </c>
      <c r="Z7" s="53" t="s">
        <v>54</v>
      </c>
      <c r="AA7" s="54"/>
      <c r="AB7" s="54"/>
      <c r="AC7" s="55"/>
      <c r="AD7" s="49" t="s">
        <v>42</v>
      </c>
      <c r="AE7" s="53" t="s">
        <v>54</v>
      </c>
      <c r="AF7" s="54"/>
      <c r="AG7" s="54"/>
      <c r="AH7" s="55"/>
      <c r="AI7" s="49" t="s">
        <v>42</v>
      </c>
      <c r="AJ7" s="53" t="s">
        <v>54</v>
      </c>
      <c r="AK7" s="54"/>
      <c r="AL7" s="54"/>
      <c r="AM7" s="55"/>
      <c r="AN7" s="49" t="s">
        <v>42</v>
      </c>
      <c r="AO7" s="53" t="s">
        <v>54</v>
      </c>
      <c r="AP7" s="54"/>
      <c r="AQ7" s="54"/>
      <c r="AR7" s="55"/>
      <c r="AS7" s="49" t="s">
        <v>42</v>
      </c>
      <c r="AT7" s="53" t="s">
        <v>54</v>
      </c>
      <c r="AU7" s="54"/>
      <c r="AV7" s="54"/>
      <c r="AW7" s="55"/>
      <c r="AX7" s="49" t="s">
        <v>42</v>
      </c>
      <c r="AY7" s="51" t="s">
        <v>54</v>
      </c>
      <c r="AZ7" s="52"/>
      <c r="BA7" s="49" t="s">
        <v>42</v>
      </c>
      <c r="BB7" s="51" t="s">
        <v>54</v>
      </c>
      <c r="BC7" s="52"/>
      <c r="BD7" s="49" t="s">
        <v>42</v>
      </c>
      <c r="BE7" s="51" t="s">
        <v>54</v>
      </c>
      <c r="BF7" s="52"/>
      <c r="BG7" s="49" t="s">
        <v>42</v>
      </c>
      <c r="BH7" s="51" t="s">
        <v>54</v>
      </c>
      <c r="BI7" s="52"/>
      <c r="BJ7" s="49" t="s">
        <v>42</v>
      </c>
      <c r="BK7" s="51" t="s">
        <v>54</v>
      </c>
      <c r="BL7" s="52"/>
      <c r="BM7" s="49" t="s">
        <v>42</v>
      </c>
      <c r="BN7" s="51" t="s">
        <v>54</v>
      </c>
      <c r="BO7" s="52"/>
      <c r="BP7" s="49" t="s">
        <v>42</v>
      </c>
      <c r="BQ7" s="51" t="s">
        <v>54</v>
      </c>
      <c r="BR7" s="52"/>
      <c r="BS7" s="49" t="s">
        <v>42</v>
      </c>
      <c r="BT7" s="51" t="s">
        <v>54</v>
      </c>
      <c r="BU7" s="56"/>
      <c r="BV7" s="56"/>
      <c r="BW7" s="52"/>
      <c r="BX7" s="49" t="s">
        <v>42</v>
      </c>
      <c r="BY7" s="51" t="s">
        <v>54</v>
      </c>
      <c r="BZ7" s="52"/>
      <c r="CA7" s="49" t="s">
        <v>42</v>
      </c>
      <c r="CB7" s="51" t="s">
        <v>54</v>
      </c>
      <c r="CC7" s="52"/>
      <c r="CD7" s="49" t="s">
        <v>42</v>
      </c>
      <c r="CE7" s="51" t="s">
        <v>54</v>
      </c>
      <c r="CF7" s="52"/>
      <c r="CG7" s="49" t="s">
        <v>42</v>
      </c>
      <c r="CH7" s="51" t="s">
        <v>54</v>
      </c>
      <c r="CI7" s="52"/>
      <c r="CJ7" s="49" t="s">
        <v>42</v>
      </c>
      <c r="CK7" s="51" t="s">
        <v>54</v>
      </c>
      <c r="CL7" s="52"/>
      <c r="CM7" s="49" t="s">
        <v>42</v>
      </c>
      <c r="CN7" s="51" t="s">
        <v>54</v>
      </c>
      <c r="CO7" s="52"/>
      <c r="CP7" s="49" t="s">
        <v>42</v>
      </c>
      <c r="CQ7" s="51" t="s">
        <v>54</v>
      </c>
      <c r="CR7" s="52"/>
      <c r="CS7" s="49" t="s">
        <v>42</v>
      </c>
      <c r="CT7" s="51" t="s">
        <v>54</v>
      </c>
      <c r="CU7" s="52"/>
      <c r="CV7" s="49" t="s">
        <v>42</v>
      </c>
      <c r="CW7" s="51" t="s">
        <v>54</v>
      </c>
      <c r="CX7" s="52"/>
      <c r="CY7" s="49" t="s">
        <v>42</v>
      </c>
      <c r="CZ7" s="51" t="s">
        <v>54</v>
      </c>
      <c r="DA7" s="52"/>
      <c r="DB7" s="49" t="s">
        <v>42</v>
      </c>
      <c r="DC7" s="51" t="s">
        <v>54</v>
      </c>
      <c r="DD7" s="52"/>
      <c r="DE7" s="49" t="s">
        <v>42</v>
      </c>
      <c r="DF7" s="51" t="s">
        <v>54</v>
      </c>
      <c r="DG7" s="52"/>
      <c r="DH7" s="49" t="s">
        <v>42</v>
      </c>
      <c r="DI7" s="51" t="s">
        <v>54</v>
      </c>
      <c r="DJ7" s="52"/>
      <c r="DK7" s="147" t="s">
        <v>9</v>
      </c>
      <c r="DL7" s="49" t="s">
        <v>42</v>
      </c>
      <c r="DM7" s="51" t="s">
        <v>54</v>
      </c>
      <c r="DN7" s="52"/>
      <c r="DO7" s="49" t="s">
        <v>42</v>
      </c>
      <c r="DP7" s="51" t="s">
        <v>54</v>
      </c>
      <c r="DQ7" s="52"/>
      <c r="DR7" s="49" t="s">
        <v>42</v>
      </c>
      <c r="DS7" s="51" t="s">
        <v>54</v>
      </c>
      <c r="DT7" s="52"/>
      <c r="DU7" s="49" t="s">
        <v>42</v>
      </c>
      <c r="DV7" s="51" t="s">
        <v>54</v>
      </c>
      <c r="DW7" s="52"/>
      <c r="DX7" s="49" t="s">
        <v>42</v>
      </c>
      <c r="DY7" s="51" t="s">
        <v>54</v>
      </c>
      <c r="DZ7" s="52"/>
      <c r="EA7" s="49" t="s">
        <v>42</v>
      </c>
      <c r="EB7" s="51" t="s">
        <v>54</v>
      </c>
      <c r="EC7" s="52"/>
      <c r="ED7" s="49" t="s">
        <v>42</v>
      </c>
      <c r="EE7" s="51" t="s">
        <v>54</v>
      </c>
      <c r="EF7" s="52"/>
      <c r="EG7" s="48" t="s">
        <v>9</v>
      </c>
      <c r="EH7" s="49" t="s">
        <v>42</v>
      </c>
      <c r="EI7" s="51" t="s">
        <v>54</v>
      </c>
      <c r="EJ7" s="52"/>
    </row>
    <row r="8" spans="1:140" s="28" customFormat="1" ht="101.25" customHeight="1">
      <c r="A8" s="59"/>
      <c r="B8" s="59"/>
      <c r="C8" s="62"/>
      <c r="D8" s="62"/>
      <c r="E8" s="50"/>
      <c r="F8" s="37" t="s">
        <v>98</v>
      </c>
      <c r="G8" s="27" t="s">
        <v>101</v>
      </c>
      <c r="H8" s="38" t="s">
        <v>99</v>
      </c>
      <c r="I8" s="27" t="s">
        <v>53</v>
      </c>
      <c r="J8" s="50"/>
      <c r="K8" s="37" t="s">
        <v>98</v>
      </c>
      <c r="L8" s="27" t="s">
        <v>101</v>
      </c>
      <c r="M8" s="38" t="s">
        <v>99</v>
      </c>
      <c r="N8" s="27" t="s">
        <v>53</v>
      </c>
      <c r="O8" s="50"/>
      <c r="P8" s="37" t="s">
        <v>98</v>
      </c>
      <c r="Q8" s="27" t="s">
        <v>101</v>
      </c>
      <c r="R8" s="38" t="s">
        <v>99</v>
      </c>
      <c r="S8" s="27" t="s">
        <v>53</v>
      </c>
      <c r="T8" s="50"/>
      <c r="U8" s="37" t="s">
        <v>98</v>
      </c>
      <c r="V8" s="27" t="s">
        <v>101</v>
      </c>
      <c r="W8" s="38" t="s">
        <v>99</v>
      </c>
      <c r="X8" s="27" t="s">
        <v>53</v>
      </c>
      <c r="Y8" s="50"/>
      <c r="Z8" s="37" t="s">
        <v>98</v>
      </c>
      <c r="AA8" s="27" t="s">
        <v>101</v>
      </c>
      <c r="AB8" s="38" t="s">
        <v>99</v>
      </c>
      <c r="AC8" s="27" t="s">
        <v>53</v>
      </c>
      <c r="AD8" s="50"/>
      <c r="AE8" s="37" t="s">
        <v>98</v>
      </c>
      <c r="AF8" s="27" t="s">
        <v>101</v>
      </c>
      <c r="AG8" s="38" t="s">
        <v>99</v>
      </c>
      <c r="AH8" s="27" t="s">
        <v>53</v>
      </c>
      <c r="AI8" s="50"/>
      <c r="AJ8" s="37" t="s">
        <v>98</v>
      </c>
      <c r="AK8" s="27" t="s">
        <v>101</v>
      </c>
      <c r="AL8" s="38" t="s">
        <v>99</v>
      </c>
      <c r="AM8" s="27" t="s">
        <v>53</v>
      </c>
      <c r="AN8" s="50"/>
      <c r="AO8" s="37" t="s">
        <v>98</v>
      </c>
      <c r="AP8" s="27" t="s">
        <v>101</v>
      </c>
      <c r="AQ8" s="38" t="s">
        <v>99</v>
      </c>
      <c r="AR8" s="27" t="s">
        <v>53</v>
      </c>
      <c r="AS8" s="50"/>
      <c r="AT8" s="37" t="s">
        <v>98</v>
      </c>
      <c r="AU8" s="27" t="s">
        <v>101</v>
      </c>
      <c r="AV8" s="38" t="s">
        <v>99</v>
      </c>
      <c r="AW8" s="27" t="s">
        <v>53</v>
      </c>
      <c r="AX8" s="50"/>
      <c r="AY8" s="37" t="s">
        <v>98</v>
      </c>
      <c r="AZ8" s="27" t="s">
        <v>101</v>
      </c>
      <c r="BA8" s="50"/>
      <c r="BB8" s="37" t="s">
        <v>98</v>
      </c>
      <c r="BC8" s="27" t="s">
        <v>101</v>
      </c>
      <c r="BD8" s="50"/>
      <c r="BE8" s="37" t="s">
        <v>98</v>
      </c>
      <c r="BF8" s="27" t="s">
        <v>101</v>
      </c>
      <c r="BG8" s="50"/>
      <c r="BH8" s="37" t="s">
        <v>98</v>
      </c>
      <c r="BI8" s="27" t="s">
        <v>101</v>
      </c>
      <c r="BJ8" s="50"/>
      <c r="BK8" s="37" t="s">
        <v>98</v>
      </c>
      <c r="BL8" s="27" t="s">
        <v>101</v>
      </c>
      <c r="BM8" s="50"/>
      <c r="BN8" s="37" t="s">
        <v>98</v>
      </c>
      <c r="BO8" s="27" t="s">
        <v>101</v>
      </c>
      <c r="BP8" s="50"/>
      <c r="BQ8" s="37" t="s">
        <v>98</v>
      </c>
      <c r="BR8" s="27" t="s">
        <v>101</v>
      </c>
      <c r="BS8" s="50"/>
      <c r="BT8" s="37" t="s">
        <v>98</v>
      </c>
      <c r="BU8" s="27" t="s">
        <v>101</v>
      </c>
      <c r="BV8" s="38" t="s">
        <v>99</v>
      </c>
      <c r="BW8" s="27" t="s">
        <v>53</v>
      </c>
      <c r="BX8" s="50"/>
      <c r="BY8" s="37" t="s">
        <v>98</v>
      </c>
      <c r="BZ8" s="27" t="s">
        <v>101</v>
      </c>
      <c r="CA8" s="50"/>
      <c r="CB8" s="37" t="s">
        <v>98</v>
      </c>
      <c r="CC8" s="27" t="s">
        <v>101</v>
      </c>
      <c r="CD8" s="50"/>
      <c r="CE8" s="37" t="s">
        <v>98</v>
      </c>
      <c r="CF8" s="27" t="s">
        <v>101</v>
      </c>
      <c r="CG8" s="50"/>
      <c r="CH8" s="37" t="s">
        <v>98</v>
      </c>
      <c r="CI8" s="27" t="s">
        <v>101</v>
      </c>
      <c r="CJ8" s="50"/>
      <c r="CK8" s="37" t="s">
        <v>98</v>
      </c>
      <c r="CL8" s="27" t="s">
        <v>101</v>
      </c>
      <c r="CM8" s="50"/>
      <c r="CN8" s="37" t="s">
        <v>98</v>
      </c>
      <c r="CO8" s="27" t="s">
        <v>101</v>
      </c>
      <c r="CP8" s="50"/>
      <c r="CQ8" s="37" t="s">
        <v>98</v>
      </c>
      <c r="CR8" s="27" t="s">
        <v>101</v>
      </c>
      <c r="CS8" s="50"/>
      <c r="CT8" s="37" t="s">
        <v>98</v>
      </c>
      <c r="CU8" s="27" t="s">
        <v>101</v>
      </c>
      <c r="CV8" s="50"/>
      <c r="CW8" s="37" t="s">
        <v>98</v>
      </c>
      <c r="CX8" s="27" t="s">
        <v>101</v>
      </c>
      <c r="CY8" s="50"/>
      <c r="CZ8" s="37" t="s">
        <v>98</v>
      </c>
      <c r="DA8" s="27" t="s">
        <v>101</v>
      </c>
      <c r="DB8" s="50"/>
      <c r="DC8" s="37" t="s">
        <v>98</v>
      </c>
      <c r="DD8" s="27" t="s">
        <v>101</v>
      </c>
      <c r="DE8" s="50"/>
      <c r="DF8" s="37" t="s">
        <v>98</v>
      </c>
      <c r="DG8" s="27" t="s">
        <v>101</v>
      </c>
      <c r="DH8" s="50"/>
      <c r="DI8" s="37" t="s">
        <v>98</v>
      </c>
      <c r="DJ8" s="27" t="s">
        <v>101</v>
      </c>
      <c r="DK8" s="147"/>
      <c r="DL8" s="50"/>
      <c r="DM8" s="37" t="s">
        <v>98</v>
      </c>
      <c r="DN8" s="27" t="s">
        <v>101</v>
      </c>
      <c r="DO8" s="50"/>
      <c r="DP8" s="37" t="s">
        <v>98</v>
      </c>
      <c r="DQ8" s="27" t="s">
        <v>101</v>
      </c>
      <c r="DR8" s="50"/>
      <c r="DS8" s="37" t="s">
        <v>98</v>
      </c>
      <c r="DT8" s="27" t="s">
        <v>101</v>
      </c>
      <c r="DU8" s="50"/>
      <c r="DV8" s="37" t="s">
        <v>98</v>
      </c>
      <c r="DW8" s="27" t="s">
        <v>101</v>
      </c>
      <c r="DX8" s="50"/>
      <c r="DY8" s="37" t="s">
        <v>98</v>
      </c>
      <c r="DZ8" s="27" t="s">
        <v>101</v>
      </c>
      <c r="EA8" s="50"/>
      <c r="EB8" s="37" t="s">
        <v>98</v>
      </c>
      <c r="EC8" s="27" t="s">
        <v>101</v>
      </c>
      <c r="ED8" s="50"/>
      <c r="EE8" s="37" t="s">
        <v>98</v>
      </c>
      <c r="EF8" s="27" t="s">
        <v>101</v>
      </c>
      <c r="EG8" s="48"/>
      <c r="EH8" s="50"/>
      <c r="EI8" s="37" t="s">
        <v>98</v>
      </c>
      <c r="EJ8" s="27" t="s">
        <v>101</v>
      </c>
    </row>
    <row r="9" spans="1:140" s="32" customFormat="1" ht="15" customHeight="1">
      <c r="A9" s="29"/>
      <c r="B9" s="30">
        <v>1</v>
      </c>
      <c r="C9" s="31">
        <v>2</v>
      </c>
      <c r="D9" s="30">
        <v>3</v>
      </c>
      <c r="E9" s="31">
        <v>4</v>
      </c>
      <c r="F9" s="30">
        <v>5</v>
      </c>
      <c r="G9" s="31">
        <v>6</v>
      </c>
      <c r="H9" s="30">
        <v>7</v>
      </c>
      <c r="I9" s="31">
        <v>8</v>
      </c>
      <c r="J9" s="30">
        <v>9</v>
      </c>
      <c r="K9" s="31">
        <v>10</v>
      </c>
      <c r="L9" s="30">
        <v>11</v>
      </c>
      <c r="M9" s="31">
        <v>12</v>
      </c>
      <c r="N9" s="30">
        <v>13</v>
      </c>
      <c r="O9" s="31">
        <v>14</v>
      </c>
      <c r="P9" s="30">
        <v>15</v>
      </c>
      <c r="Q9" s="31">
        <v>16</v>
      </c>
      <c r="R9" s="30">
        <v>17</v>
      </c>
      <c r="S9" s="31">
        <v>18</v>
      </c>
      <c r="T9" s="30">
        <v>19</v>
      </c>
      <c r="U9" s="31">
        <v>20</v>
      </c>
      <c r="V9" s="30">
        <v>21</v>
      </c>
      <c r="W9" s="31">
        <v>22</v>
      </c>
      <c r="X9" s="30">
        <v>23</v>
      </c>
      <c r="Y9" s="31">
        <v>24</v>
      </c>
      <c r="Z9" s="30">
        <v>25</v>
      </c>
      <c r="AA9" s="31">
        <v>26</v>
      </c>
      <c r="AB9" s="30">
        <v>27</v>
      </c>
      <c r="AC9" s="31">
        <v>28</v>
      </c>
      <c r="AD9" s="30">
        <v>29</v>
      </c>
      <c r="AE9" s="31">
        <v>30</v>
      </c>
      <c r="AF9" s="30">
        <v>31</v>
      </c>
      <c r="AG9" s="31">
        <v>32</v>
      </c>
      <c r="AH9" s="30">
        <v>33</v>
      </c>
      <c r="AI9" s="31">
        <v>34</v>
      </c>
      <c r="AJ9" s="30">
        <v>35</v>
      </c>
      <c r="AK9" s="31">
        <v>36</v>
      </c>
      <c r="AL9" s="30">
        <v>37</v>
      </c>
      <c r="AM9" s="31">
        <v>38</v>
      </c>
      <c r="AN9" s="30">
        <v>39</v>
      </c>
      <c r="AO9" s="31">
        <v>40</v>
      </c>
      <c r="AP9" s="30">
        <v>41</v>
      </c>
      <c r="AQ9" s="31">
        <v>42</v>
      </c>
      <c r="AR9" s="30">
        <v>43</v>
      </c>
      <c r="AS9" s="31">
        <v>44</v>
      </c>
      <c r="AT9" s="30">
        <v>45</v>
      </c>
      <c r="AU9" s="31">
        <v>46</v>
      </c>
      <c r="AV9" s="30">
        <v>47</v>
      </c>
      <c r="AW9" s="31">
        <v>48</v>
      </c>
      <c r="AX9" s="30">
        <v>49</v>
      </c>
      <c r="AY9" s="31">
        <v>50</v>
      </c>
      <c r="AZ9" s="30">
        <v>51</v>
      </c>
      <c r="BA9" s="31">
        <v>52</v>
      </c>
      <c r="BB9" s="30">
        <v>53</v>
      </c>
      <c r="BC9" s="31">
        <v>54</v>
      </c>
      <c r="BD9" s="30">
        <v>55</v>
      </c>
      <c r="BE9" s="31">
        <v>56</v>
      </c>
      <c r="BF9" s="30">
        <v>57</v>
      </c>
      <c r="BG9" s="31">
        <v>58</v>
      </c>
      <c r="BH9" s="30">
        <v>59</v>
      </c>
      <c r="BI9" s="31">
        <v>60</v>
      </c>
      <c r="BJ9" s="30">
        <v>61</v>
      </c>
      <c r="BK9" s="31">
        <v>62</v>
      </c>
      <c r="BL9" s="30">
        <v>63</v>
      </c>
      <c r="BM9" s="31">
        <v>64</v>
      </c>
      <c r="BN9" s="30">
        <v>65</v>
      </c>
      <c r="BO9" s="31">
        <v>66</v>
      </c>
      <c r="BP9" s="30">
        <v>67</v>
      </c>
      <c r="BQ9" s="31">
        <v>68</v>
      </c>
      <c r="BR9" s="30">
        <v>69</v>
      </c>
      <c r="BS9" s="31">
        <v>70</v>
      </c>
      <c r="BT9" s="30">
        <v>71</v>
      </c>
      <c r="BU9" s="31">
        <v>72</v>
      </c>
      <c r="BV9" s="30">
        <v>73</v>
      </c>
      <c r="BW9" s="31">
        <v>74</v>
      </c>
      <c r="BX9" s="30">
        <v>75</v>
      </c>
      <c r="BY9" s="31">
        <v>76</v>
      </c>
      <c r="BZ9" s="30">
        <v>77</v>
      </c>
      <c r="CA9" s="31">
        <v>78</v>
      </c>
      <c r="CB9" s="30">
        <v>79</v>
      </c>
      <c r="CC9" s="31">
        <v>80</v>
      </c>
      <c r="CD9" s="30">
        <v>81</v>
      </c>
      <c r="CE9" s="31">
        <v>82</v>
      </c>
      <c r="CF9" s="30">
        <v>83</v>
      </c>
      <c r="CG9" s="31">
        <v>84</v>
      </c>
      <c r="CH9" s="30">
        <v>85</v>
      </c>
      <c r="CI9" s="31">
        <v>86</v>
      </c>
      <c r="CJ9" s="30">
        <v>87</v>
      </c>
      <c r="CK9" s="31">
        <v>88</v>
      </c>
      <c r="CL9" s="30">
        <v>89</v>
      </c>
      <c r="CM9" s="31">
        <v>90</v>
      </c>
      <c r="CN9" s="30">
        <v>91</v>
      </c>
      <c r="CO9" s="31">
        <v>92</v>
      </c>
      <c r="CP9" s="30">
        <v>93</v>
      </c>
      <c r="CQ9" s="31">
        <v>94</v>
      </c>
      <c r="CR9" s="30">
        <v>95</v>
      </c>
      <c r="CS9" s="31">
        <v>96</v>
      </c>
      <c r="CT9" s="30">
        <v>97</v>
      </c>
      <c r="CU9" s="31">
        <v>98</v>
      </c>
      <c r="CV9" s="30">
        <v>99</v>
      </c>
      <c r="CW9" s="31">
        <v>100</v>
      </c>
      <c r="CX9" s="30">
        <v>101</v>
      </c>
      <c r="CY9" s="31">
        <v>102</v>
      </c>
      <c r="CZ9" s="30">
        <v>103</v>
      </c>
      <c r="DA9" s="31">
        <v>104</v>
      </c>
      <c r="DB9" s="30">
        <v>105</v>
      </c>
      <c r="DC9" s="31">
        <v>106</v>
      </c>
      <c r="DD9" s="30">
        <v>107</v>
      </c>
      <c r="DE9" s="31">
        <v>108</v>
      </c>
      <c r="DF9" s="30">
        <v>109</v>
      </c>
      <c r="DG9" s="31">
        <v>110</v>
      </c>
      <c r="DH9" s="30">
        <v>111</v>
      </c>
      <c r="DI9" s="31">
        <v>112</v>
      </c>
      <c r="DJ9" s="30">
        <v>113</v>
      </c>
      <c r="DK9" s="31">
        <v>114</v>
      </c>
      <c r="DL9" s="30">
        <v>115</v>
      </c>
      <c r="DM9" s="31">
        <v>116</v>
      </c>
      <c r="DN9" s="30">
        <v>117</v>
      </c>
      <c r="DO9" s="31">
        <v>118</v>
      </c>
      <c r="DP9" s="30">
        <v>119</v>
      </c>
      <c r="DQ9" s="31">
        <v>120</v>
      </c>
      <c r="DR9" s="30">
        <v>121</v>
      </c>
      <c r="DS9" s="31">
        <v>122</v>
      </c>
      <c r="DT9" s="30">
        <v>123</v>
      </c>
      <c r="DU9" s="31">
        <v>124</v>
      </c>
      <c r="DV9" s="30">
        <v>125</v>
      </c>
      <c r="DW9" s="31">
        <v>126</v>
      </c>
      <c r="DX9" s="30">
        <v>127</v>
      </c>
      <c r="DY9" s="31">
        <v>128</v>
      </c>
      <c r="DZ9" s="30">
        <v>129</v>
      </c>
      <c r="EA9" s="31">
        <v>130</v>
      </c>
      <c r="EB9" s="30">
        <v>131</v>
      </c>
      <c r="EC9" s="31">
        <v>132</v>
      </c>
      <c r="ED9" s="30">
        <v>133</v>
      </c>
      <c r="EE9" s="31">
        <v>134</v>
      </c>
      <c r="EF9" s="30">
        <v>135</v>
      </c>
      <c r="EG9" s="31">
        <v>136</v>
      </c>
      <c r="EH9" s="30">
        <v>137</v>
      </c>
      <c r="EI9" s="31">
        <v>138</v>
      </c>
      <c r="EJ9" s="30">
        <v>139</v>
      </c>
    </row>
    <row r="10" spans="1:140" s="15" customFormat="1" ht="20.25" customHeight="1">
      <c r="A10" s="21">
        <v>1</v>
      </c>
      <c r="B10" s="41" t="s">
        <v>55</v>
      </c>
      <c r="C10" s="11">
        <v>51673.1506</v>
      </c>
      <c r="D10" s="22">
        <v>18367.9867</v>
      </c>
      <c r="E10" s="26">
        <f>DL10+EH10-ED10</f>
        <v>268498.7</v>
      </c>
      <c r="F10" s="35">
        <f>DM10+EI10-EE10</f>
        <v>194350.89999999997</v>
      </c>
      <c r="G10" s="12">
        <f aca="true" t="shared" si="0" ref="G10:G41">DN10+EJ10-EF10</f>
        <v>127062.72279999997</v>
      </c>
      <c r="H10" s="12">
        <f>G10/F10*100</f>
        <v>65.37799557398499</v>
      </c>
      <c r="I10" s="12">
        <f>G10/E10*100</f>
        <v>47.323403353535774</v>
      </c>
      <c r="J10" s="12">
        <f>T10+Y10+AD10+AI10+AN10+AS10+AX10+BP10+BX10+CA10+CD10+CG10+CJ10+CP10+CS10+CY10+DB10+DH10</f>
        <v>100516.9</v>
      </c>
      <c r="K10" s="12">
        <f>U10+Z10+AE10+AJ10+AO10+AT10+AY10+BQ10+BY10+CB10+CE10+CH10+CK10+CQ10+CT10+CZ10+DC10+DI10</f>
        <v>55169.4</v>
      </c>
      <c r="L10" s="12">
        <f>V10+AA10+AF10+AK10+AP10+AU10+AZ10+BR10+BZ10+CC10+CF10+CI10+CL10+CR10+CU10+DA10+DD10+DJ10</f>
        <v>39554.3228</v>
      </c>
      <c r="M10" s="12">
        <f>L10/K10*100</f>
        <v>71.69612647590876</v>
      </c>
      <c r="N10" s="12">
        <f>L10/J10*100</f>
        <v>39.350917905347266</v>
      </c>
      <c r="O10" s="12">
        <f aca="true" t="shared" si="1" ref="O10:O51">T10+AI10</f>
        <v>28712.6</v>
      </c>
      <c r="P10" s="12">
        <f aca="true" t="shared" si="2" ref="P10:P51">U10+AJ10</f>
        <v>13000</v>
      </c>
      <c r="Q10" s="12">
        <f aca="true" t="shared" si="3" ref="Q10:Q41">V10+AK10</f>
        <v>10637.693000000001</v>
      </c>
      <c r="R10" s="12">
        <f>Q10/P10*100</f>
        <v>81.8284076923077</v>
      </c>
      <c r="S10" s="11">
        <f>Q10/O10*100</f>
        <v>37.048867047916254</v>
      </c>
      <c r="T10" s="39">
        <v>0</v>
      </c>
      <c r="U10" s="39">
        <v>0</v>
      </c>
      <c r="V10" s="12">
        <v>382.593</v>
      </c>
      <c r="W10" s="12" t="e">
        <f>V10/U10*100</f>
        <v>#DIV/0!</v>
      </c>
      <c r="X10" s="11" t="e">
        <f>V10/T10*100</f>
        <v>#DIV/0!</v>
      </c>
      <c r="Y10" s="39">
        <v>0</v>
      </c>
      <c r="Z10" s="39">
        <v>0</v>
      </c>
      <c r="AA10" s="12">
        <v>2856.553</v>
      </c>
      <c r="AB10" s="12" t="e">
        <f>AA10/Z10*100</f>
        <v>#DIV/0!</v>
      </c>
      <c r="AC10" s="11" t="e">
        <f>AA10/Y10*100</f>
        <v>#DIV/0!</v>
      </c>
      <c r="AD10" s="11">
        <v>23574.4</v>
      </c>
      <c r="AE10" s="11">
        <v>12179</v>
      </c>
      <c r="AF10" s="11">
        <v>2003.9</v>
      </c>
      <c r="AG10" s="12">
        <f>AF10/AE10*100</f>
        <v>16.453731833483868</v>
      </c>
      <c r="AH10" s="11">
        <f>AF10/AD10*100</f>
        <v>8.500322383602551</v>
      </c>
      <c r="AI10" s="39">
        <v>28712.6</v>
      </c>
      <c r="AJ10" s="39">
        <v>13000</v>
      </c>
      <c r="AK10" s="12">
        <v>10255.1</v>
      </c>
      <c r="AL10" s="12">
        <f>AK10/AJ10*100</f>
        <v>78.88538461538461</v>
      </c>
      <c r="AM10" s="11">
        <f>AK10/AI10*100</f>
        <v>35.71637538920196</v>
      </c>
      <c r="AN10" s="39">
        <v>2408.8</v>
      </c>
      <c r="AO10" s="39">
        <v>1501.5</v>
      </c>
      <c r="AP10" s="12">
        <v>1422.1</v>
      </c>
      <c r="AQ10" s="12">
        <f>AP10/AO10*100</f>
        <v>94.7119547119547</v>
      </c>
      <c r="AR10" s="11">
        <f>AP10/AN10*100</f>
        <v>59.03769511790102</v>
      </c>
      <c r="AS10" s="13">
        <v>0</v>
      </c>
      <c r="AT10" s="13">
        <v>0</v>
      </c>
      <c r="AU10" s="12">
        <v>0</v>
      </c>
      <c r="AV10" s="12" t="e">
        <f>AU10/AT10*100</f>
        <v>#DIV/0!</v>
      </c>
      <c r="AW10" s="11" t="e">
        <f>AU10/AS10*100</f>
        <v>#DIV/0!</v>
      </c>
      <c r="AX10" s="13">
        <v>0</v>
      </c>
      <c r="AY10" s="13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115201.2</v>
      </c>
      <c r="BE10" s="11">
        <v>86400.9</v>
      </c>
      <c r="BF10" s="11">
        <v>86400.9</v>
      </c>
      <c r="BG10" s="14">
        <v>0</v>
      </c>
      <c r="BH10" s="14">
        <v>0</v>
      </c>
      <c r="BI10" s="14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2">
        <f aca="true" t="shared" si="4" ref="BS10:BT41">BX10+CA10+CD10+CG10</f>
        <v>21508.199999999997</v>
      </c>
      <c r="BT10" s="12">
        <f t="shared" si="4"/>
        <v>11816</v>
      </c>
      <c r="BU10" s="12">
        <f aca="true" t="shared" si="5" ref="BU10:BU41">BZ10+CC10+CF10+CI10</f>
        <v>11412.2</v>
      </c>
      <c r="BV10" s="12">
        <f>BU10/BT10*100</f>
        <v>96.58259986459039</v>
      </c>
      <c r="BW10" s="11">
        <f>BU10/BS10*100</f>
        <v>53.05976325308488</v>
      </c>
      <c r="BX10" s="39">
        <v>20419.6</v>
      </c>
      <c r="BY10" s="39">
        <v>11000</v>
      </c>
      <c r="BZ10" s="12">
        <v>10315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39">
        <v>1088.6</v>
      </c>
      <c r="CH10" s="39">
        <v>816</v>
      </c>
      <c r="CI10" s="11">
        <v>1097.2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39">
        <v>3700</v>
      </c>
      <c r="CQ10" s="39">
        <v>2775</v>
      </c>
      <c r="CR10" s="11">
        <v>413</v>
      </c>
      <c r="CS10" s="39">
        <v>18120</v>
      </c>
      <c r="CT10" s="39">
        <v>11565</v>
      </c>
      <c r="CU10" s="11">
        <v>7591.9</v>
      </c>
      <c r="CV10" s="11">
        <v>3520</v>
      </c>
      <c r="CW10" s="11">
        <v>2640</v>
      </c>
      <c r="CX10" s="11">
        <v>676.2</v>
      </c>
      <c r="CY10" s="39">
        <v>0</v>
      </c>
      <c r="CZ10" s="39">
        <v>0</v>
      </c>
      <c r="DA10" s="11">
        <v>0</v>
      </c>
      <c r="DB10" s="11">
        <v>700</v>
      </c>
      <c r="DC10" s="11">
        <v>540</v>
      </c>
      <c r="DD10" s="11">
        <v>1372.074</v>
      </c>
      <c r="DE10" s="11">
        <v>1107.5</v>
      </c>
      <c r="DF10" s="11">
        <v>1107.5</v>
      </c>
      <c r="DG10" s="11">
        <v>1107.5</v>
      </c>
      <c r="DH10" s="11">
        <v>1792.9</v>
      </c>
      <c r="DI10" s="11">
        <v>1792.9</v>
      </c>
      <c r="DJ10" s="11">
        <v>1844.9028</v>
      </c>
      <c r="DK10" s="11">
        <v>0</v>
      </c>
      <c r="DL10" s="12">
        <f>T10+Y10+AD10+AI10+AN10+AS10+AX10+BA10+BD10+BG10+BJ10+BM10+BP10+BX10+CA10+CD10+CG10+CJ10+CM10+CP10+CS10+CY10+DB10+DE10+DH10</f>
        <v>216825.6</v>
      </c>
      <c r="DM10" s="12">
        <f>U10+Z10+AE10+AJ10+AO10+AT10+AY10+BB10+BE10+BH10+BK10+BN10+BQ10+BY10+CB10+CE10+CH10+CK10+CN10+CQ10+CT10+CZ10+DC10+DF10+DI10</f>
        <v>142677.8</v>
      </c>
      <c r="DN10" s="12">
        <f>V10+AA10+AF10+AK10+AP10+AU10+AZ10+BC10+BF10+BI10+BL10+BO10+BR10+BZ10+CC10+CF10+CI10+CL10+CO10+CR10+CU10+DA10+DD10+DG10+DJ10+DK10</f>
        <v>127062.72279999997</v>
      </c>
      <c r="DO10" s="11">
        <v>0</v>
      </c>
      <c r="DP10" s="11">
        <v>0</v>
      </c>
      <c r="DQ10" s="11">
        <v>0</v>
      </c>
      <c r="DR10" s="11">
        <v>51673.1</v>
      </c>
      <c r="DS10" s="11">
        <v>51673.09999999999</v>
      </c>
      <c r="DT10" s="11">
        <v>0</v>
      </c>
      <c r="DU10" s="11">
        <v>0</v>
      </c>
      <c r="DV10" s="11">
        <v>0</v>
      </c>
      <c r="DW10" s="11">
        <v>0</v>
      </c>
      <c r="DX10" s="11">
        <v>0</v>
      </c>
      <c r="DY10" s="11"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v>0</v>
      </c>
      <c r="EE10" s="11">
        <v>0</v>
      </c>
      <c r="EF10" s="11">
        <v>0</v>
      </c>
      <c r="EG10" s="11">
        <v>0</v>
      </c>
      <c r="EH10" s="12">
        <f aca="true" t="shared" si="6" ref="EH10:EH41">DO10+DR10+DU10+DX10+EA10+ED10</f>
        <v>51673.1</v>
      </c>
      <c r="EI10" s="12">
        <f>DP10+DS10+DV10+DY10+EB10+EE10</f>
        <v>51673.09999999999</v>
      </c>
      <c r="EJ10" s="12">
        <f aca="true" t="shared" si="7" ref="EJ10:EJ51">DQ10+DT10+DW10+DZ10+EC10+EF10+EG10</f>
        <v>0</v>
      </c>
    </row>
    <row r="11" spans="1:140" s="15" customFormat="1" ht="20.25" customHeight="1">
      <c r="A11" s="21">
        <v>2</v>
      </c>
      <c r="B11" s="41" t="s">
        <v>56</v>
      </c>
      <c r="C11" s="11">
        <v>7627.2974</v>
      </c>
      <c r="D11" s="40">
        <v>8694.6828</v>
      </c>
      <c r="E11" s="26">
        <f aca="true" t="shared" si="8" ref="E11:E51">DL11+EH11-ED11</f>
        <v>35328.8</v>
      </c>
      <c r="F11" s="35">
        <f aca="true" t="shared" si="9" ref="F11:F51">DM11+EI11-EE11</f>
        <v>26496.699999999997</v>
      </c>
      <c r="G11" s="12">
        <f t="shared" si="0"/>
        <v>23214.652000000002</v>
      </c>
      <c r="H11" s="12">
        <f aca="true" t="shared" si="10" ref="H11:H51">G11/F11*100</f>
        <v>87.61337072163705</v>
      </c>
      <c r="I11" s="12">
        <f aca="true" t="shared" si="11" ref="I11:I51">G11/E11*100</f>
        <v>65.71027603541586</v>
      </c>
      <c r="J11" s="12">
        <f aca="true" t="shared" si="12" ref="J11:J51">T11+Y11+AD11+AI11+AN11+AS11+AX11+BP11+BX11+CA11+CD11+CG11+CJ11+CP11+CS11+CY11+DB11+DH11</f>
        <v>8538.8</v>
      </c>
      <c r="K11" s="12">
        <f aca="true" t="shared" si="13" ref="K11:K51">U11+Z11+AE11+AJ11+AO11+AT11+AY11+BQ11+BY11+CB11+CE11+CH11+CK11+CQ11+CT11+CZ11+DC11+DI11</f>
        <v>6404.200000000001</v>
      </c>
      <c r="L11" s="12">
        <f aca="true" t="shared" si="14" ref="L11:L51">V11+AA11+AF11+AK11+AP11+AU11+AZ11+BR11+BZ11+CC11+CF11+CI11+CL11+CR11+CU11+DA11+DD11+DJ11</f>
        <v>3122.152</v>
      </c>
      <c r="M11" s="12">
        <f aca="true" t="shared" si="15" ref="M11:M51">L11/K11*100</f>
        <v>48.75163174166953</v>
      </c>
      <c r="N11" s="12">
        <f aca="true" t="shared" si="16" ref="N11:N51">L11/J11*100</f>
        <v>36.56429474867664</v>
      </c>
      <c r="O11" s="12">
        <f t="shared" si="1"/>
        <v>4016.5</v>
      </c>
      <c r="P11" s="12">
        <f t="shared" si="2"/>
        <v>3012.3</v>
      </c>
      <c r="Q11" s="12">
        <f t="shared" si="3"/>
        <v>1749.152</v>
      </c>
      <c r="R11" s="12">
        <f aca="true" t="shared" si="17" ref="R11:R51">Q11/P11*100</f>
        <v>58.06699199946884</v>
      </c>
      <c r="S11" s="11">
        <f aca="true" t="shared" si="18" ref="S11:S51">Q11/O11*100</f>
        <v>43.5491597161708</v>
      </c>
      <c r="T11" s="39">
        <v>22.5</v>
      </c>
      <c r="U11" s="39">
        <v>16.8</v>
      </c>
      <c r="V11" s="12">
        <v>0.452</v>
      </c>
      <c r="W11" s="12">
        <f aca="true" t="shared" si="19" ref="W11:W51">V11/U11*100</f>
        <v>2.6904761904761902</v>
      </c>
      <c r="X11" s="11">
        <f aca="true" t="shared" si="20" ref="X11:X51">V11/T11*100</f>
        <v>2.008888888888889</v>
      </c>
      <c r="Y11" s="39">
        <v>0</v>
      </c>
      <c r="Z11" s="39">
        <v>0</v>
      </c>
      <c r="AA11" s="12">
        <v>229.7</v>
      </c>
      <c r="AB11" s="12" t="e">
        <f aca="true" t="shared" si="21" ref="AB11:AB51">AA11/Z11*100</f>
        <v>#DIV/0!</v>
      </c>
      <c r="AC11" s="11" t="e">
        <f aca="true" t="shared" si="22" ref="AC11:AC51">AA11/Y11*100</f>
        <v>#DIV/0!</v>
      </c>
      <c r="AD11" s="11">
        <v>2795.4</v>
      </c>
      <c r="AE11" s="11">
        <v>2096.8</v>
      </c>
      <c r="AF11" s="11">
        <v>808.6</v>
      </c>
      <c r="AG11" s="12">
        <f aca="true" t="shared" si="23" ref="AG11:AG50">AF11/AE11*100</f>
        <v>38.563525371995425</v>
      </c>
      <c r="AH11" s="11">
        <f aca="true" t="shared" si="24" ref="AH11:AH50">AF11/AD11*100</f>
        <v>28.926092866852688</v>
      </c>
      <c r="AI11" s="39">
        <v>3994</v>
      </c>
      <c r="AJ11" s="39">
        <v>2995.5</v>
      </c>
      <c r="AK11" s="12">
        <v>1748.7</v>
      </c>
      <c r="AL11" s="12">
        <f aca="true" t="shared" si="25" ref="AL11:AL51">AK11/AJ11*100</f>
        <v>58.37756634952429</v>
      </c>
      <c r="AM11" s="11">
        <f aca="true" t="shared" si="26" ref="AM11:AM51">AK11/AI11*100</f>
        <v>43.78317476214322</v>
      </c>
      <c r="AN11" s="39">
        <v>40</v>
      </c>
      <c r="AO11" s="39">
        <v>30</v>
      </c>
      <c r="AP11" s="12">
        <v>20</v>
      </c>
      <c r="AQ11" s="12">
        <f aca="true" t="shared" si="27" ref="AQ11:AQ51">AP11/AO11*100</f>
        <v>66.66666666666666</v>
      </c>
      <c r="AR11" s="11">
        <f aca="true" t="shared" si="28" ref="AR11:AR51">AP11/AN11*100</f>
        <v>50</v>
      </c>
      <c r="AS11" s="13">
        <v>0</v>
      </c>
      <c r="AT11" s="13">
        <v>0</v>
      </c>
      <c r="AU11" s="12">
        <v>0</v>
      </c>
      <c r="AV11" s="12" t="e">
        <f aca="true" t="shared" si="29" ref="AV11:AV51">AU11/AT11*100</f>
        <v>#DIV/0!</v>
      </c>
      <c r="AW11" s="11" t="e">
        <f aca="true" t="shared" si="30" ref="AW11:AW51">AU11/AS11*100</f>
        <v>#DIV/0!</v>
      </c>
      <c r="AX11" s="13">
        <v>0</v>
      </c>
      <c r="AY11" s="13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26790</v>
      </c>
      <c r="BE11" s="11">
        <v>20092.5</v>
      </c>
      <c r="BF11" s="11">
        <v>20092.5</v>
      </c>
      <c r="BG11" s="14">
        <v>0</v>
      </c>
      <c r="BH11" s="14">
        <v>0</v>
      </c>
      <c r="BI11" s="14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2">
        <f t="shared" si="4"/>
        <v>372.9</v>
      </c>
      <c r="BT11" s="12">
        <f t="shared" si="4"/>
        <v>279.6</v>
      </c>
      <c r="BU11" s="12">
        <f t="shared" si="5"/>
        <v>60</v>
      </c>
      <c r="BV11" s="12">
        <f aca="true" t="shared" si="31" ref="BV11:BV51">BU11/BT11*100</f>
        <v>21.459227467811157</v>
      </c>
      <c r="BW11" s="11">
        <f aca="true" t="shared" si="32" ref="BW11:BW51">BU11/BS11*100</f>
        <v>16.090104585679807</v>
      </c>
      <c r="BX11" s="39">
        <v>292.9</v>
      </c>
      <c r="BY11" s="39">
        <v>219.6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39">
        <v>80</v>
      </c>
      <c r="CH11" s="39">
        <v>60</v>
      </c>
      <c r="CI11" s="11">
        <v>60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0</v>
      </c>
      <c r="CP11" s="11">
        <v>0</v>
      </c>
      <c r="CQ11" s="11">
        <v>0</v>
      </c>
      <c r="CR11" s="11">
        <v>0</v>
      </c>
      <c r="CS11" s="39">
        <v>1314</v>
      </c>
      <c r="CT11" s="39">
        <v>985.5</v>
      </c>
      <c r="CU11" s="11">
        <v>254.7</v>
      </c>
      <c r="CV11" s="11">
        <v>1314</v>
      </c>
      <c r="CW11" s="11">
        <v>985.5</v>
      </c>
      <c r="CX11" s="11">
        <v>194.7</v>
      </c>
      <c r="CY11" s="39">
        <v>0</v>
      </c>
      <c r="CZ11" s="39">
        <v>0</v>
      </c>
      <c r="DA11" s="11"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v>0</v>
      </c>
      <c r="DG11" s="11">
        <v>0</v>
      </c>
      <c r="DH11" s="11">
        <v>0</v>
      </c>
      <c r="DI11" s="11">
        <v>0</v>
      </c>
      <c r="DJ11" s="11">
        <v>0</v>
      </c>
      <c r="DK11" s="11">
        <v>0</v>
      </c>
      <c r="DL11" s="12">
        <f aca="true" t="shared" si="33" ref="DL11:DL51">T11+Y11+AD11+AI11+AN11+AS11+AX11+BA11+BD11+BG11+BJ11+BM11+BP11+BX11+CA11+CD11+CG11+CJ11+CM11+CP11+CS11+CY11+DB11+DE11+DH11</f>
        <v>35328.8</v>
      </c>
      <c r="DM11" s="12">
        <f aca="true" t="shared" si="34" ref="DM11:DM51">U11+Z11+AE11+AJ11+AO11+AT11+AY11+BB11+BE11+BH11+BK11+BN11+BQ11+BY11+CB11+CE11+CH11+CK11+CN11+CQ11+CT11+CZ11+DC11+DF11+DI11</f>
        <v>26496.699999999997</v>
      </c>
      <c r="DN11" s="12">
        <f aca="true" t="shared" si="35" ref="DN11:DN51">V11+AA11+AF11+AK11+AP11+AU11+AZ11+BC11+BF11+BI11+BL11+BO11+BR11+BZ11+CC11+CF11+CI11+CL11+CO11+CR11+CU11+DA11+DD11+DG11+DJ11+DK11</f>
        <v>23214.652000000002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v>0</v>
      </c>
      <c r="DY11" s="11"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v>0</v>
      </c>
      <c r="EE11" s="11">
        <v>0</v>
      </c>
      <c r="EF11" s="11">
        <v>0</v>
      </c>
      <c r="EG11" s="11">
        <v>0</v>
      </c>
      <c r="EH11" s="12">
        <f t="shared" si="6"/>
        <v>0</v>
      </c>
      <c r="EI11" s="12">
        <f aca="true" t="shared" si="36" ref="EI11:EI51">DP11+DS11+DV11+DY11+EB11+EE11</f>
        <v>0</v>
      </c>
      <c r="EJ11" s="12">
        <f t="shared" si="7"/>
        <v>0</v>
      </c>
    </row>
    <row r="12" spans="1:140" s="15" customFormat="1" ht="20.25" customHeight="1">
      <c r="A12" s="21">
        <v>3</v>
      </c>
      <c r="B12" s="41" t="s">
        <v>57</v>
      </c>
      <c r="C12" s="11">
        <v>74025.2405</v>
      </c>
      <c r="D12" s="40">
        <v>63471.3688</v>
      </c>
      <c r="E12" s="26">
        <f t="shared" si="8"/>
        <v>688408.3000000002</v>
      </c>
      <c r="F12" s="35">
        <f t="shared" si="9"/>
        <v>524155.85</v>
      </c>
      <c r="G12" s="12">
        <f t="shared" si="0"/>
        <v>460396.4000000001</v>
      </c>
      <c r="H12" s="12">
        <f t="shared" si="10"/>
        <v>87.83578395624127</v>
      </c>
      <c r="I12" s="12">
        <f t="shared" si="11"/>
        <v>66.87839179161553</v>
      </c>
      <c r="J12" s="12">
        <f t="shared" si="12"/>
        <v>216798.49999999997</v>
      </c>
      <c r="K12" s="12">
        <f t="shared" si="13"/>
        <v>167748.69999999998</v>
      </c>
      <c r="L12" s="12">
        <f t="shared" si="14"/>
        <v>104251.49999999999</v>
      </c>
      <c r="M12" s="12">
        <f t="shared" si="15"/>
        <v>62.14742647782069</v>
      </c>
      <c r="N12" s="12">
        <f t="shared" si="16"/>
        <v>48.08681794385109</v>
      </c>
      <c r="O12" s="12">
        <f t="shared" si="1"/>
        <v>78708.40000000001</v>
      </c>
      <c r="P12" s="12">
        <f t="shared" si="2"/>
        <v>58759</v>
      </c>
      <c r="Q12" s="12">
        <f t="shared" si="3"/>
        <v>32846.9</v>
      </c>
      <c r="R12" s="12">
        <f t="shared" si="17"/>
        <v>55.901053455640834</v>
      </c>
      <c r="S12" s="11">
        <f t="shared" si="18"/>
        <v>41.73239450935351</v>
      </c>
      <c r="T12" s="39">
        <v>0</v>
      </c>
      <c r="U12" s="39">
        <v>0</v>
      </c>
      <c r="V12" s="12">
        <v>1009.6</v>
      </c>
      <c r="W12" s="12" t="e">
        <f t="shared" si="19"/>
        <v>#DIV/0!</v>
      </c>
      <c r="X12" s="11" t="e">
        <f t="shared" si="20"/>
        <v>#DIV/0!</v>
      </c>
      <c r="Y12" s="39">
        <v>0</v>
      </c>
      <c r="Z12" s="39">
        <v>0</v>
      </c>
      <c r="AA12" s="12">
        <v>12873.7</v>
      </c>
      <c r="AB12" s="12" t="e">
        <f t="shared" si="21"/>
        <v>#DIV/0!</v>
      </c>
      <c r="AC12" s="11" t="e">
        <f t="shared" si="22"/>
        <v>#DIV/0!</v>
      </c>
      <c r="AD12" s="11">
        <v>62469.8</v>
      </c>
      <c r="AE12" s="11">
        <v>48518.9</v>
      </c>
      <c r="AF12" s="11">
        <v>7969.5</v>
      </c>
      <c r="AG12" s="12">
        <f t="shared" si="23"/>
        <v>16.425557875384644</v>
      </c>
      <c r="AH12" s="11">
        <f t="shared" si="24"/>
        <v>12.757364358458007</v>
      </c>
      <c r="AI12" s="39">
        <v>78708.40000000001</v>
      </c>
      <c r="AJ12" s="39">
        <v>58759</v>
      </c>
      <c r="AK12" s="12">
        <v>31837.3</v>
      </c>
      <c r="AL12" s="12">
        <f t="shared" si="25"/>
        <v>54.182848584897634</v>
      </c>
      <c r="AM12" s="11">
        <f t="shared" si="26"/>
        <v>40.449685167021556</v>
      </c>
      <c r="AN12" s="39">
        <v>2418.3</v>
      </c>
      <c r="AO12" s="39">
        <v>1816.7</v>
      </c>
      <c r="AP12" s="12">
        <v>1421.3</v>
      </c>
      <c r="AQ12" s="12">
        <f t="shared" si="27"/>
        <v>78.23526173831672</v>
      </c>
      <c r="AR12" s="11">
        <f t="shared" si="28"/>
        <v>58.77269156018691</v>
      </c>
      <c r="AS12" s="13">
        <v>2800</v>
      </c>
      <c r="AT12" s="13">
        <v>2100</v>
      </c>
      <c r="AU12" s="12">
        <v>2757.1</v>
      </c>
      <c r="AV12" s="12">
        <f t="shared" si="29"/>
        <v>131.29047619047617</v>
      </c>
      <c r="AW12" s="11">
        <f t="shared" si="30"/>
        <v>98.46785714285714</v>
      </c>
      <c r="AX12" s="13">
        <v>0</v>
      </c>
      <c r="AY12" s="13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449309.4</v>
      </c>
      <c r="BE12" s="11">
        <v>336982.05000000005</v>
      </c>
      <c r="BF12" s="11">
        <v>336982.1</v>
      </c>
      <c r="BG12" s="14">
        <v>0</v>
      </c>
      <c r="BH12" s="14">
        <v>0</v>
      </c>
      <c r="BI12" s="14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2">
        <f t="shared" si="4"/>
        <v>35898.200000000004</v>
      </c>
      <c r="BT12" s="12">
        <f t="shared" si="4"/>
        <v>30192.8</v>
      </c>
      <c r="BU12" s="12">
        <f t="shared" si="5"/>
        <v>13909.9</v>
      </c>
      <c r="BV12" s="12">
        <f t="shared" si="31"/>
        <v>46.07025516017064</v>
      </c>
      <c r="BW12" s="11">
        <f t="shared" si="32"/>
        <v>38.74818236011833</v>
      </c>
      <c r="BX12" s="39">
        <v>28633.8</v>
      </c>
      <c r="BY12" s="39">
        <v>23475.3</v>
      </c>
      <c r="BZ12" s="12">
        <v>8696.8</v>
      </c>
      <c r="CA12" s="11">
        <v>5041</v>
      </c>
      <c r="CB12" s="11">
        <v>4700</v>
      </c>
      <c r="CC12" s="12">
        <v>3963.7</v>
      </c>
      <c r="CD12" s="12">
        <v>0</v>
      </c>
      <c r="CE12" s="12">
        <v>0</v>
      </c>
      <c r="CF12" s="12">
        <v>0</v>
      </c>
      <c r="CG12" s="39">
        <v>2223.4</v>
      </c>
      <c r="CH12" s="39">
        <v>2017.5</v>
      </c>
      <c r="CI12" s="11">
        <v>1249.4</v>
      </c>
      <c r="CJ12" s="11">
        <v>0</v>
      </c>
      <c r="CK12" s="11">
        <v>0</v>
      </c>
      <c r="CL12" s="11">
        <v>0</v>
      </c>
      <c r="CM12" s="11">
        <v>5474.3</v>
      </c>
      <c r="CN12" s="11">
        <v>3832</v>
      </c>
      <c r="CO12" s="11">
        <v>3831.9</v>
      </c>
      <c r="CP12" s="11">
        <v>0</v>
      </c>
      <c r="CQ12" s="11">
        <v>0</v>
      </c>
      <c r="CR12" s="11">
        <v>40</v>
      </c>
      <c r="CS12" s="39">
        <v>33465.799999999996</v>
      </c>
      <c r="CT12" s="39">
        <v>25323.3</v>
      </c>
      <c r="CU12" s="11">
        <v>22958.2</v>
      </c>
      <c r="CV12" s="11">
        <v>12197.6</v>
      </c>
      <c r="CW12" s="11">
        <v>9372.4</v>
      </c>
      <c r="CX12" s="11">
        <v>8469</v>
      </c>
      <c r="CY12" s="39">
        <v>0</v>
      </c>
      <c r="CZ12" s="39">
        <v>0</v>
      </c>
      <c r="DA12" s="11">
        <v>0</v>
      </c>
      <c r="DB12" s="11">
        <v>0</v>
      </c>
      <c r="DC12" s="11">
        <v>0</v>
      </c>
      <c r="DD12" s="11">
        <v>200</v>
      </c>
      <c r="DE12" s="11">
        <v>4271.1</v>
      </c>
      <c r="DF12" s="11">
        <v>3038.1</v>
      </c>
      <c r="DG12" s="11">
        <v>2775.9</v>
      </c>
      <c r="DH12" s="11">
        <v>1038</v>
      </c>
      <c r="DI12" s="11">
        <v>1038</v>
      </c>
      <c r="DJ12" s="11">
        <v>9274.9</v>
      </c>
      <c r="DK12" s="11">
        <v>0</v>
      </c>
      <c r="DL12" s="12">
        <f t="shared" si="33"/>
        <v>675853.3000000002</v>
      </c>
      <c r="DM12" s="12">
        <f t="shared" si="34"/>
        <v>511600.85</v>
      </c>
      <c r="DN12" s="12">
        <f t="shared" si="35"/>
        <v>447841.4000000001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v>12555</v>
      </c>
      <c r="DY12" s="11">
        <v>12555</v>
      </c>
      <c r="DZ12" s="11">
        <v>12555</v>
      </c>
      <c r="EA12" s="11">
        <v>0</v>
      </c>
      <c r="EB12" s="11">
        <v>0</v>
      </c>
      <c r="EC12" s="11">
        <v>0</v>
      </c>
      <c r="ED12" s="11">
        <v>84321</v>
      </c>
      <c r="EE12" s="11">
        <v>0</v>
      </c>
      <c r="EF12" s="11">
        <v>0</v>
      </c>
      <c r="EG12" s="11">
        <v>0</v>
      </c>
      <c r="EH12" s="12">
        <f t="shared" si="6"/>
        <v>96876</v>
      </c>
      <c r="EI12" s="12">
        <f t="shared" si="36"/>
        <v>12555</v>
      </c>
      <c r="EJ12" s="12">
        <f t="shared" si="7"/>
        <v>12555</v>
      </c>
    </row>
    <row r="13" spans="1:140" s="15" customFormat="1" ht="20.25" customHeight="1">
      <c r="A13" s="21">
        <v>4</v>
      </c>
      <c r="B13" s="41" t="s">
        <v>58</v>
      </c>
      <c r="C13" s="11">
        <v>583.5105</v>
      </c>
      <c r="D13" s="40">
        <v>13752.7183</v>
      </c>
      <c r="E13" s="26">
        <f t="shared" si="8"/>
        <v>57305.100000000006</v>
      </c>
      <c r="F13" s="35">
        <f t="shared" si="9"/>
        <v>38724.295</v>
      </c>
      <c r="G13" s="12">
        <f t="shared" si="0"/>
        <v>40041.64</v>
      </c>
      <c r="H13" s="12">
        <f t="shared" si="10"/>
        <v>103.40185663806145</v>
      </c>
      <c r="I13" s="12">
        <f t="shared" si="11"/>
        <v>69.87447888582342</v>
      </c>
      <c r="J13" s="12">
        <f t="shared" si="12"/>
        <v>16165.8</v>
      </c>
      <c r="K13" s="12">
        <f t="shared" si="13"/>
        <v>7869.82</v>
      </c>
      <c r="L13" s="12">
        <f t="shared" si="14"/>
        <v>9187.140000000001</v>
      </c>
      <c r="M13" s="12">
        <f t="shared" si="15"/>
        <v>116.73888348145194</v>
      </c>
      <c r="N13" s="12">
        <f t="shared" si="16"/>
        <v>56.83071669821476</v>
      </c>
      <c r="O13" s="12">
        <f t="shared" si="1"/>
        <v>8928.699999999999</v>
      </c>
      <c r="P13" s="12">
        <f t="shared" si="2"/>
        <v>3220</v>
      </c>
      <c r="Q13" s="12">
        <f t="shared" si="3"/>
        <v>4279.34</v>
      </c>
      <c r="R13" s="12">
        <f t="shared" si="17"/>
        <v>132.89875776397514</v>
      </c>
      <c r="S13" s="11">
        <f t="shared" si="18"/>
        <v>47.927917837983145</v>
      </c>
      <c r="T13" s="39">
        <v>0</v>
      </c>
      <c r="U13" s="39">
        <v>0</v>
      </c>
      <c r="V13" s="12">
        <v>0.34</v>
      </c>
      <c r="W13" s="12" t="e">
        <f t="shared" si="19"/>
        <v>#DIV/0!</v>
      </c>
      <c r="X13" s="11" t="e">
        <f t="shared" si="20"/>
        <v>#DIV/0!</v>
      </c>
      <c r="Y13" s="39">
        <v>120</v>
      </c>
      <c r="Z13" s="39">
        <v>120</v>
      </c>
      <c r="AA13" s="12">
        <v>293.5</v>
      </c>
      <c r="AB13" s="12">
        <f t="shared" si="21"/>
        <v>244.58333333333334</v>
      </c>
      <c r="AC13" s="11">
        <f t="shared" si="22"/>
        <v>244.58333333333334</v>
      </c>
      <c r="AD13" s="11">
        <v>3687.6</v>
      </c>
      <c r="AE13" s="11">
        <v>2406.12</v>
      </c>
      <c r="AF13" s="11">
        <v>2232.5</v>
      </c>
      <c r="AG13" s="12">
        <f t="shared" si="23"/>
        <v>92.78423353781193</v>
      </c>
      <c r="AH13" s="11">
        <f t="shared" si="24"/>
        <v>60.54073109881766</v>
      </c>
      <c r="AI13" s="39">
        <v>8928.699999999999</v>
      </c>
      <c r="AJ13" s="39">
        <v>3220</v>
      </c>
      <c r="AK13" s="12">
        <v>4279</v>
      </c>
      <c r="AL13" s="12">
        <f t="shared" si="25"/>
        <v>132.88819875776397</v>
      </c>
      <c r="AM13" s="11">
        <f t="shared" si="26"/>
        <v>47.924109892817555</v>
      </c>
      <c r="AN13" s="39">
        <v>898</v>
      </c>
      <c r="AO13" s="39">
        <v>861</v>
      </c>
      <c r="AP13" s="12">
        <v>877.1</v>
      </c>
      <c r="AQ13" s="12">
        <f t="shared" si="27"/>
        <v>101.869918699187</v>
      </c>
      <c r="AR13" s="11">
        <f t="shared" si="28"/>
        <v>97.67260579064589</v>
      </c>
      <c r="AS13" s="13">
        <v>0</v>
      </c>
      <c r="AT13" s="13">
        <v>0</v>
      </c>
      <c r="AU13" s="12">
        <v>0</v>
      </c>
      <c r="AV13" s="12" t="e">
        <f t="shared" si="29"/>
        <v>#DIV/0!</v>
      </c>
      <c r="AW13" s="11" t="e">
        <f t="shared" si="30"/>
        <v>#DIV/0!</v>
      </c>
      <c r="AX13" s="13">
        <v>0</v>
      </c>
      <c r="AY13" s="13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41139.3</v>
      </c>
      <c r="BE13" s="11">
        <v>30854.475000000002</v>
      </c>
      <c r="BF13" s="11">
        <v>30854.5</v>
      </c>
      <c r="BG13" s="14">
        <v>0</v>
      </c>
      <c r="BH13" s="14">
        <v>0</v>
      </c>
      <c r="BI13" s="14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2">
        <f>BX13+CA13+CD13+CG13</f>
        <v>1079.5</v>
      </c>
      <c r="BT13" s="12">
        <f>BY13+CB13+CE13+CH13</f>
        <v>773.7</v>
      </c>
      <c r="BU13" s="12">
        <f t="shared" si="5"/>
        <v>801.5</v>
      </c>
      <c r="BV13" s="12">
        <f t="shared" si="31"/>
        <v>103.59312394985136</v>
      </c>
      <c r="BW13" s="11">
        <f t="shared" si="32"/>
        <v>74.24733672996757</v>
      </c>
      <c r="BX13" s="39">
        <v>1079.5</v>
      </c>
      <c r="BY13" s="39">
        <v>773.7</v>
      </c>
      <c r="BZ13" s="12">
        <v>801.5</v>
      </c>
      <c r="CA13" s="11">
        <v>0</v>
      </c>
      <c r="CB13" s="11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39">
        <v>1400</v>
      </c>
      <c r="CT13" s="39">
        <v>450</v>
      </c>
      <c r="CU13" s="11">
        <v>455.6</v>
      </c>
      <c r="CV13" s="11">
        <v>1400</v>
      </c>
      <c r="CW13" s="11">
        <v>450</v>
      </c>
      <c r="CX13" s="11">
        <v>455.6</v>
      </c>
      <c r="CY13" s="39">
        <v>0</v>
      </c>
      <c r="CZ13" s="39">
        <v>0</v>
      </c>
      <c r="DA13" s="11"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11">
        <v>52</v>
      </c>
      <c r="DI13" s="11">
        <v>39</v>
      </c>
      <c r="DJ13" s="11">
        <v>247.6</v>
      </c>
      <c r="DK13" s="11">
        <v>0</v>
      </c>
      <c r="DL13" s="12">
        <f t="shared" si="33"/>
        <v>57305.100000000006</v>
      </c>
      <c r="DM13" s="12">
        <f t="shared" si="34"/>
        <v>38724.295</v>
      </c>
      <c r="DN13" s="12">
        <f t="shared" si="35"/>
        <v>40041.64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v>0</v>
      </c>
      <c r="EE13" s="11">
        <v>0</v>
      </c>
      <c r="EF13" s="11">
        <v>0</v>
      </c>
      <c r="EG13" s="11">
        <v>0</v>
      </c>
      <c r="EH13" s="12">
        <f t="shared" si="6"/>
        <v>0</v>
      </c>
      <c r="EI13" s="12">
        <f t="shared" si="36"/>
        <v>0</v>
      </c>
      <c r="EJ13" s="12">
        <f t="shared" si="7"/>
        <v>0</v>
      </c>
    </row>
    <row r="14" spans="1:140" s="15" customFormat="1" ht="20.25" customHeight="1">
      <c r="A14" s="21">
        <v>5</v>
      </c>
      <c r="B14" s="41" t="s">
        <v>59</v>
      </c>
      <c r="C14" s="11">
        <v>229048.291</v>
      </c>
      <c r="D14" s="40">
        <v>352.8489</v>
      </c>
      <c r="E14" s="26">
        <f t="shared" si="8"/>
        <v>179184.5</v>
      </c>
      <c r="F14" s="35">
        <f t="shared" si="9"/>
        <v>171738.4</v>
      </c>
      <c r="G14" s="12">
        <f t="shared" si="0"/>
        <v>14347.031000000003</v>
      </c>
      <c r="H14" s="12">
        <f t="shared" si="10"/>
        <v>8.35400294867077</v>
      </c>
      <c r="I14" s="12">
        <f t="shared" si="11"/>
        <v>8.006848248592933</v>
      </c>
      <c r="J14" s="12">
        <f t="shared" si="12"/>
        <v>8570</v>
      </c>
      <c r="K14" s="12">
        <f t="shared" si="13"/>
        <v>4349.299999999999</v>
      </c>
      <c r="L14" s="12">
        <f t="shared" si="14"/>
        <v>4670.881</v>
      </c>
      <c r="M14" s="12">
        <f t="shared" si="15"/>
        <v>107.39385648265241</v>
      </c>
      <c r="N14" s="12">
        <f t="shared" si="16"/>
        <v>54.50269544924154</v>
      </c>
      <c r="O14" s="12">
        <f t="shared" si="1"/>
        <v>3585.7999999999997</v>
      </c>
      <c r="P14" s="12">
        <f t="shared" si="2"/>
        <v>1100</v>
      </c>
      <c r="Q14" s="12">
        <f t="shared" si="3"/>
        <v>2451.154</v>
      </c>
      <c r="R14" s="12">
        <f t="shared" si="17"/>
        <v>222.8321818181818</v>
      </c>
      <c r="S14" s="11">
        <f t="shared" si="18"/>
        <v>68.35724245635562</v>
      </c>
      <c r="T14" s="39">
        <v>0</v>
      </c>
      <c r="U14" s="39">
        <v>0</v>
      </c>
      <c r="V14" s="12">
        <v>82.554</v>
      </c>
      <c r="W14" s="12" t="e">
        <f t="shared" si="19"/>
        <v>#DIV/0!</v>
      </c>
      <c r="X14" s="11" t="e">
        <f t="shared" si="20"/>
        <v>#DIV/0!</v>
      </c>
      <c r="Y14" s="39">
        <v>0</v>
      </c>
      <c r="Z14" s="39">
        <v>0</v>
      </c>
      <c r="AA14" s="12">
        <v>705.012</v>
      </c>
      <c r="AB14" s="12" t="e">
        <f t="shared" si="21"/>
        <v>#DIV/0!</v>
      </c>
      <c r="AC14" s="11" t="e">
        <f t="shared" si="22"/>
        <v>#DIV/0!</v>
      </c>
      <c r="AD14" s="11">
        <v>3777.6</v>
      </c>
      <c r="AE14" s="11">
        <v>2392.7</v>
      </c>
      <c r="AF14" s="11">
        <v>944.8570000000001</v>
      </c>
      <c r="AG14" s="12">
        <f t="shared" si="23"/>
        <v>39.489154511639576</v>
      </c>
      <c r="AH14" s="11">
        <f t="shared" si="24"/>
        <v>25.01209762812368</v>
      </c>
      <c r="AI14" s="39">
        <v>3585.7999999999997</v>
      </c>
      <c r="AJ14" s="39">
        <v>1100</v>
      </c>
      <c r="AK14" s="12">
        <v>2368.6</v>
      </c>
      <c r="AL14" s="12">
        <f t="shared" si="25"/>
        <v>215.3272727272727</v>
      </c>
      <c r="AM14" s="11">
        <f t="shared" si="26"/>
        <v>66.05499470132187</v>
      </c>
      <c r="AN14" s="39">
        <v>194</v>
      </c>
      <c r="AO14" s="39">
        <v>145.5</v>
      </c>
      <c r="AP14" s="12">
        <v>112</v>
      </c>
      <c r="AQ14" s="12">
        <f t="shared" si="27"/>
        <v>76.97594501718214</v>
      </c>
      <c r="AR14" s="11">
        <f t="shared" si="28"/>
        <v>57.73195876288659</v>
      </c>
      <c r="AS14" s="13">
        <v>0</v>
      </c>
      <c r="AT14" s="13">
        <v>0</v>
      </c>
      <c r="AU14" s="12">
        <v>0</v>
      </c>
      <c r="AV14" s="12" t="e">
        <f t="shared" si="29"/>
        <v>#DIV/0!</v>
      </c>
      <c r="AW14" s="11" t="e">
        <f t="shared" si="30"/>
        <v>#DIV/0!</v>
      </c>
      <c r="AX14" s="13">
        <v>0</v>
      </c>
      <c r="AY14" s="13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12901.599999999999</v>
      </c>
      <c r="BE14" s="11">
        <v>9676.199999999999</v>
      </c>
      <c r="BF14" s="11">
        <v>9676.2</v>
      </c>
      <c r="BG14" s="14">
        <v>0</v>
      </c>
      <c r="BH14" s="14">
        <v>0</v>
      </c>
      <c r="BI14" s="14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2">
        <f t="shared" si="4"/>
        <v>362.6</v>
      </c>
      <c r="BT14" s="12">
        <f t="shared" si="4"/>
        <v>223.6</v>
      </c>
      <c r="BU14" s="12">
        <f t="shared" si="5"/>
        <v>85.658</v>
      </c>
      <c r="BV14" s="12">
        <f t="shared" si="31"/>
        <v>38.30858676207514</v>
      </c>
      <c r="BW14" s="11">
        <f t="shared" si="32"/>
        <v>23.623276337562054</v>
      </c>
      <c r="BX14" s="39">
        <v>362.6</v>
      </c>
      <c r="BY14" s="39">
        <v>223.6</v>
      </c>
      <c r="BZ14" s="12">
        <v>85.658</v>
      </c>
      <c r="CA14" s="11">
        <v>0</v>
      </c>
      <c r="CB14" s="11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>
        <v>0</v>
      </c>
      <c r="CS14" s="39">
        <v>650</v>
      </c>
      <c r="CT14" s="39">
        <v>487.5</v>
      </c>
      <c r="CU14" s="11">
        <v>70</v>
      </c>
      <c r="CV14" s="11">
        <v>650</v>
      </c>
      <c r="CW14" s="11">
        <v>450</v>
      </c>
      <c r="CX14" s="11">
        <v>70</v>
      </c>
      <c r="CY14" s="39">
        <v>0</v>
      </c>
      <c r="CZ14" s="39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1">
        <v>0</v>
      </c>
      <c r="DH14" s="11">
        <v>0</v>
      </c>
      <c r="DI14" s="11">
        <v>0</v>
      </c>
      <c r="DJ14" s="11">
        <v>302.2</v>
      </c>
      <c r="DK14" s="11">
        <v>0</v>
      </c>
      <c r="DL14" s="12">
        <f t="shared" si="33"/>
        <v>21471.6</v>
      </c>
      <c r="DM14" s="12">
        <f t="shared" si="34"/>
        <v>14025.499999999998</v>
      </c>
      <c r="DN14" s="12">
        <f t="shared" si="35"/>
        <v>14347.081000000002</v>
      </c>
      <c r="DO14" s="11">
        <v>0</v>
      </c>
      <c r="DP14" s="11">
        <v>0</v>
      </c>
      <c r="DQ14" s="11">
        <v>0</v>
      </c>
      <c r="DR14" s="11">
        <v>157712.9</v>
      </c>
      <c r="DS14" s="11">
        <v>157712.9</v>
      </c>
      <c r="DT14" s="11">
        <v>-0.05</v>
      </c>
      <c r="DU14" s="11">
        <v>0</v>
      </c>
      <c r="DV14" s="11">
        <v>0</v>
      </c>
      <c r="DW14" s="11">
        <v>0</v>
      </c>
      <c r="DX14" s="11">
        <v>0</v>
      </c>
      <c r="DY14" s="11"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v>0</v>
      </c>
      <c r="EE14" s="11">
        <v>0</v>
      </c>
      <c r="EF14" s="11">
        <v>0</v>
      </c>
      <c r="EG14" s="11">
        <v>0</v>
      </c>
      <c r="EH14" s="12">
        <f t="shared" si="6"/>
        <v>157712.9</v>
      </c>
      <c r="EI14" s="12">
        <f t="shared" si="36"/>
        <v>157712.9</v>
      </c>
      <c r="EJ14" s="12">
        <f t="shared" si="7"/>
        <v>-0.05</v>
      </c>
    </row>
    <row r="15" spans="1:140" s="15" customFormat="1" ht="20.25" customHeight="1">
      <c r="A15" s="21">
        <v>6</v>
      </c>
      <c r="B15" s="41" t="s">
        <v>60</v>
      </c>
      <c r="C15" s="11">
        <v>114.5176</v>
      </c>
      <c r="D15" s="40">
        <v>342.8839</v>
      </c>
      <c r="E15" s="26">
        <f t="shared" si="8"/>
        <v>40930.69</v>
      </c>
      <c r="F15" s="35">
        <f t="shared" si="9"/>
        <v>32910.59</v>
      </c>
      <c r="G15" s="12">
        <f t="shared" si="0"/>
        <v>30388.4366</v>
      </c>
      <c r="H15" s="12">
        <f t="shared" si="10"/>
        <v>92.33634705424608</v>
      </c>
      <c r="I15" s="12">
        <f t="shared" si="11"/>
        <v>74.24364602697877</v>
      </c>
      <c r="J15" s="12">
        <f t="shared" si="12"/>
        <v>10278.3</v>
      </c>
      <c r="K15" s="12">
        <f t="shared" si="13"/>
        <v>5864.9</v>
      </c>
      <c r="L15" s="12">
        <f t="shared" si="14"/>
        <v>3342.7466</v>
      </c>
      <c r="M15" s="12">
        <f t="shared" si="15"/>
        <v>56.99579873484629</v>
      </c>
      <c r="N15" s="12">
        <f t="shared" si="16"/>
        <v>32.52236848506076</v>
      </c>
      <c r="O15" s="12">
        <f t="shared" si="1"/>
        <v>3124.1000000000004</v>
      </c>
      <c r="P15" s="12">
        <f t="shared" si="2"/>
        <v>1200</v>
      </c>
      <c r="Q15" s="12">
        <f t="shared" si="3"/>
        <v>1488.4270000000001</v>
      </c>
      <c r="R15" s="12">
        <f t="shared" si="17"/>
        <v>124.03558333333335</v>
      </c>
      <c r="S15" s="11">
        <f t="shared" si="18"/>
        <v>47.64338529496494</v>
      </c>
      <c r="T15" s="39">
        <v>0</v>
      </c>
      <c r="U15" s="39">
        <v>0</v>
      </c>
      <c r="V15" s="12">
        <v>0.227</v>
      </c>
      <c r="W15" s="12" t="e">
        <f t="shared" si="19"/>
        <v>#DIV/0!</v>
      </c>
      <c r="X15" s="11" t="e">
        <f t="shared" si="20"/>
        <v>#DIV/0!</v>
      </c>
      <c r="Y15" s="39">
        <v>600</v>
      </c>
      <c r="Z15" s="39">
        <v>600</v>
      </c>
      <c r="AA15" s="12">
        <v>318.6196</v>
      </c>
      <c r="AB15" s="12">
        <f t="shared" si="21"/>
        <v>53.10326666666666</v>
      </c>
      <c r="AC15" s="11">
        <f t="shared" si="22"/>
        <v>53.10326666666666</v>
      </c>
      <c r="AD15" s="11">
        <v>2680.9</v>
      </c>
      <c r="AE15" s="11">
        <v>1160</v>
      </c>
      <c r="AF15" s="11">
        <v>611.5</v>
      </c>
      <c r="AG15" s="12">
        <f t="shared" si="23"/>
        <v>52.7155172413793</v>
      </c>
      <c r="AH15" s="11">
        <f t="shared" si="24"/>
        <v>22.809504270953784</v>
      </c>
      <c r="AI15" s="39">
        <v>3124.1000000000004</v>
      </c>
      <c r="AJ15" s="39">
        <v>1200</v>
      </c>
      <c r="AK15" s="12">
        <v>1488.2</v>
      </c>
      <c r="AL15" s="12">
        <f t="shared" si="25"/>
        <v>124.01666666666667</v>
      </c>
      <c r="AM15" s="11">
        <f t="shared" si="26"/>
        <v>47.63611920233027</v>
      </c>
      <c r="AN15" s="39">
        <v>678.5</v>
      </c>
      <c r="AO15" s="39">
        <v>508.8</v>
      </c>
      <c r="AP15" s="12">
        <v>22.5</v>
      </c>
      <c r="AQ15" s="12">
        <f t="shared" si="27"/>
        <v>4.422169811320755</v>
      </c>
      <c r="AR15" s="11">
        <f t="shared" si="28"/>
        <v>3.316138540899042</v>
      </c>
      <c r="AS15" s="13">
        <v>0</v>
      </c>
      <c r="AT15" s="13">
        <v>0</v>
      </c>
      <c r="AU15" s="12">
        <v>0</v>
      </c>
      <c r="AV15" s="12" t="e">
        <f t="shared" si="29"/>
        <v>#DIV/0!</v>
      </c>
      <c r="AW15" s="11" t="e">
        <f t="shared" si="30"/>
        <v>#DIV/0!</v>
      </c>
      <c r="AX15" s="13">
        <v>0</v>
      </c>
      <c r="AY15" s="13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14426.8</v>
      </c>
      <c r="BE15" s="11">
        <v>10820.099999999999</v>
      </c>
      <c r="BF15" s="11">
        <v>10820.1</v>
      </c>
      <c r="BG15" s="14">
        <v>0</v>
      </c>
      <c r="BH15" s="14">
        <v>0</v>
      </c>
      <c r="BI15" s="14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2">
        <f>BX15+CA15+CD15+CG15</f>
        <v>2158.8</v>
      </c>
      <c r="BT15" s="12">
        <f>BY15+CB15+CE15+CH15</f>
        <v>1619.1</v>
      </c>
      <c r="BU15" s="12">
        <f t="shared" si="5"/>
        <v>769.6</v>
      </c>
      <c r="BV15" s="12">
        <f t="shared" si="31"/>
        <v>47.532579828299674</v>
      </c>
      <c r="BW15" s="11">
        <f t="shared" si="32"/>
        <v>35.64943487122475</v>
      </c>
      <c r="BX15" s="39">
        <v>2158.8</v>
      </c>
      <c r="BY15" s="39">
        <v>1619.1</v>
      </c>
      <c r="BZ15" s="12">
        <v>769.6</v>
      </c>
      <c r="CA15" s="11">
        <v>0</v>
      </c>
      <c r="CB15" s="11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39">
        <v>1036</v>
      </c>
      <c r="CT15" s="39">
        <v>777</v>
      </c>
      <c r="CU15" s="11">
        <v>132.1</v>
      </c>
      <c r="CV15" s="11">
        <v>700</v>
      </c>
      <c r="CW15" s="11">
        <v>525</v>
      </c>
      <c r="CX15" s="11">
        <v>132.1</v>
      </c>
      <c r="CY15" s="39">
        <v>0</v>
      </c>
      <c r="CZ15" s="39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v>0</v>
      </c>
      <c r="DG15" s="11">
        <v>0</v>
      </c>
      <c r="DH15" s="11">
        <v>0</v>
      </c>
      <c r="DI15" s="11">
        <v>0</v>
      </c>
      <c r="DJ15" s="11">
        <v>0</v>
      </c>
      <c r="DK15" s="11">
        <v>0</v>
      </c>
      <c r="DL15" s="12">
        <f t="shared" si="33"/>
        <v>24705.1</v>
      </c>
      <c r="DM15" s="12">
        <f t="shared" si="34"/>
        <v>16685</v>
      </c>
      <c r="DN15" s="12">
        <f t="shared" si="35"/>
        <v>14162.8466</v>
      </c>
      <c r="DO15" s="11">
        <v>0</v>
      </c>
      <c r="DP15" s="11">
        <v>0</v>
      </c>
      <c r="DQ15" s="11">
        <v>0</v>
      </c>
      <c r="DR15" s="11">
        <v>16225.59</v>
      </c>
      <c r="DS15" s="11">
        <v>16225.59</v>
      </c>
      <c r="DT15" s="11">
        <v>16225.59</v>
      </c>
      <c r="DU15" s="11">
        <v>0</v>
      </c>
      <c r="DV15" s="11">
        <v>0</v>
      </c>
      <c r="DW15" s="11">
        <v>0</v>
      </c>
      <c r="DX15" s="11">
        <v>0</v>
      </c>
      <c r="DY15" s="11"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v>40</v>
      </c>
      <c r="EE15" s="11">
        <v>40</v>
      </c>
      <c r="EF15" s="11">
        <v>40</v>
      </c>
      <c r="EG15" s="11">
        <v>0</v>
      </c>
      <c r="EH15" s="12">
        <f t="shared" si="6"/>
        <v>16265.59</v>
      </c>
      <c r="EI15" s="12">
        <f t="shared" si="36"/>
        <v>16265.59</v>
      </c>
      <c r="EJ15" s="12">
        <f t="shared" si="7"/>
        <v>16265.59</v>
      </c>
    </row>
    <row r="16" spans="1:140" s="15" customFormat="1" ht="20.25" customHeight="1">
      <c r="A16" s="21">
        <v>7</v>
      </c>
      <c r="B16" s="41" t="s">
        <v>61</v>
      </c>
      <c r="C16" s="11">
        <v>18820.5373</v>
      </c>
      <c r="D16" s="40">
        <v>3617.7562</v>
      </c>
      <c r="E16" s="26">
        <f t="shared" si="8"/>
        <v>32710.1</v>
      </c>
      <c r="F16" s="35">
        <f t="shared" si="9"/>
        <v>26447.15</v>
      </c>
      <c r="G16" s="12">
        <f t="shared" si="0"/>
        <v>12909.076000000001</v>
      </c>
      <c r="H16" s="12">
        <f t="shared" si="10"/>
        <v>48.8108397313132</v>
      </c>
      <c r="I16" s="12">
        <f t="shared" si="11"/>
        <v>39.465107107590626</v>
      </c>
      <c r="J16" s="12">
        <f t="shared" si="12"/>
        <v>7943.4</v>
      </c>
      <c r="K16" s="12">
        <f t="shared" si="13"/>
        <v>4773.5</v>
      </c>
      <c r="L16" s="12">
        <f t="shared" si="14"/>
        <v>3629.8759999999997</v>
      </c>
      <c r="M16" s="12">
        <f t="shared" si="15"/>
        <v>76.04223316224991</v>
      </c>
      <c r="N16" s="12">
        <f t="shared" si="16"/>
        <v>45.69675453835889</v>
      </c>
      <c r="O16" s="12">
        <f t="shared" si="1"/>
        <v>1959.8999999999999</v>
      </c>
      <c r="P16" s="12">
        <f t="shared" si="2"/>
        <v>500</v>
      </c>
      <c r="Q16" s="12">
        <f t="shared" si="3"/>
        <v>723.7760000000001</v>
      </c>
      <c r="R16" s="12">
        <f t="shared" si="17"/>
        <v>144.75520000000003</v>
      </c>
      <c r="S16" s="11">
        <f t="shared" si="18"/>
        <v>36.92923108321854</v>
      </c>
      <c r="T16" s="39">
        <v>0</v>
      </c>
      <c r="U16" s="39">
        <v>0</v>
      </c>
      <c r="V16" s="12">
        <v>0.176</v>
      </c>
      <c r="W16" s="12" t="e">
        <f t="shared" si="19"/>
        <v>#DIV/0!</v>
      </c>
      <c r="X16" s="11" t="e">
        <f t="shared" si="20"/>
        <v>#DIV/0!</v>
      </c>
      <c r="Y16" s="39">
        <v>0</v>
      </c>
      <c r="Z16" s="39">
        <v>0</v>
      </c>
      <c r="AA16" s="12">
        <v>778.5</v>
      </c>
      <c r="AB16" s="12" t="e">
        <f t="shared" si="21"/>
        <v>#DIV/0!</v>
      </c>
      <c r="AC16" s="11" t="e">
        <f t="shared" si="22"/>
        <v>#DIV/0!</v>
      </c>
      <c r="AD16" s="11">
        <v>2575.7</v>
      </c>
      <c r="AE16" s="11">
        <v>1664</v>
      </c>
      <c r="AF16" s="11">
        <v>419.5</v>
      </c>
      <c r="AG16" s="12">
        <f t="shared" si="23"/>
        <v>25.210336538461537</v>
      </c>
      <c r="AH16" s="11">
        <f t="shared" si="24"/>
        <v>16.28683464689211</v>
      </c>
      <c r="AI16" s="39">
        <v>1959.8999999999999</v>
      </c>
      <c r="AJ16" s="39">
        <v>500</v>
      </c>
      <c r="AK16" s="12">
        <v>723.6</v>
      </c>
      <c r="AL16" s="12">
        <f t="shared" si="25"/>
        <v>144.72</v>
      </c>
      <c r="AM16" s="11">
        <f t="shared" si="26"/>
        <v>36.92025103321598</v>
      </c>
      <c r="AN16" s="39">
        <v>128</v>
      </c>
      <c r="AO16" s="39">
        <v>93</v>
      </c>
      <c r="AP16" s="12">
        <v>61</v>
      </c>
      <c r="AQ16" s="12">
        <f t="shared" si="27"/>
        <v>65.59139784946237</v>
      </c>
      <c r="AR16" s="11">
        <f t="shared" si="28"/>
        <v>47.65625</v>
      </c>
      <c r="AS16" s="13">
        <v>0</v>
      </c>
      <c r="AT16" s="13">
        <v>0</v>
      </c>
      <c r="AU16" s="12">
        <v>0</v>
      </c>
      <c r="AV16" s="12" t="e">
        <f t="shared" si="29"/>
        <v>#DIV/0!</v>
      </c>
      <c r="AW16" s="11" t="e">
        <f t="shared" si="30"/>
        <v>#DIV/0!</v>
      </c>
      <c r="AX16" s="13">
        <v>0</v>
      </c>
      <c r="AY16" s="13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12372.2</v>
      </c>
      <c r="BE16" s="11">
        <v>9279.150000000001</v>
      </c>
      <c r="BF16" s="11">
        <v>9279.2</v>
      </c>
      <c r="BG16" s="14">
        <v>0</v>
      </c>
      <c r="BH16" s="14">
        <v>0</v>
      </c>
      <c r="BI16" s="14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2">
        <f t="shared" si="4"/>
        <v>2503.8</v>
      </c>
      <c r="BT16" s="12">
        <f t="shared" si="4"/>
        <v>1878</v>
      </c>
      <c r="BU16" s="12">
        <f t="shared" si="5"/>
        <v>1517.9</v>
      </c>
      <c r="BV16" s="12">
        <f t="shared" si="31"/>
        <v>80.82534611288605</v>
      </c>
      <c r="BW16" s="11">
        <f t="shared" si="32"/>
        <v>60.62385174534707</v>
      </c>
      <c r="BX16" s="39">
        <v>0</v>
      </c>
      <c r="BY16" s="39">
        <v>0</v>
      </c>
      <c r="BZ16" s="12">
        <v>468.3</v>
      </c>
      <c r="CA16" s="12">
        <v>2281.8</v>
      </c>
      <c r="CB16" s="12">
        <v>1711.5</v>
      </c>
      <c r="CC16" s="12">
        <v>935.6</v>
      </c>
      <c r="CD16" s="12">
        <v>0</v>
      </c>
      <c r="CE16" s="12">
        <v>0</v>
      </c>
      <c r="CF16" s="12">
        <v>0</v>
      </c>
      <c r="CG16" s="39">
        <v>222</v>
      </c>
      <c r="CH16" s="39">
        <v>166.5</v>
      </c>
      <c r="CI16" s="11">
        <v>114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39">
        <v>500</v>
      </c>
      <c r="CT16" s="39">
        <v>412.5</v>
      </c>
      <c r="CU16" s="11">
        <v>129.2</v>
      </c>
      <c r="CV16" s="11">
        <v>480</v>
      </c>
      <c r="CW16" s="11">
        <v>360</v>
      </c>
      <c r="CX16" s="11">
        <v>119.2</v>
      </c>
      <c r="CY16" s="39">
        <v>0</v>
      </c>
      <c r="CZ16" s="39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v>0</v>
      </c>
      <c r="DG16" s="11">
        <v>0</v>
      </c>
      <c r="DH16" s="11">
        <v>276</v>
      </c>
      <c r="DI16" s="11">
        <v>226</v>
      </c>
      <c r="DJ16" s="11">
        <v>0</v>
      </c>
      <c r="DK16" s="11">
        <v>0</v>
      </c>
      <c r="DL16" s="12">
        <f t="shared" si="33"/>
        <v>20315.6</v>
      </c>
      <c r="DM16" s="12">
        <f t="shared" si="34"/>
        <v>14052.650000000001</v>
      </c>
      <c r="DN16" s="12">
        <f t="shared" si="35"/>
        <v>12909.076000000001</v>
      </c>
      <c r="DO16" s="11">
        <v>0</v>
      </c>
      <c r="DP16" s="11">
        <v>0</v>
      </c>
      <c r="DQ16" s="11">
        <v>0</v>
      </c>
      <c r="DR16" s="11">
        <v>12394.5</v>
      </c>
      <c r="DS16" s="11">
        <v>12394.5</v>
      </c>
      <c r="DT16" s="11">
        <v>0</v>
      </c>
      <c r="DU16" s="11">
        <v>0</v>
      </c>
      <c r="DV16" s="11">
        <v>0</v>
      </c>
      <c r="DW16" s="11">
        <v>0</v>
      </c>
      <c r="DX16" s="11">
        <v>0</v>
      </c>
      <c r="DY16" s="11"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v>0</v>
      </c>
      <c r="EE16" s="11">
        <v>0</v>
      </c>
      <c r="EF16" s="11">
        <v>0</v>
      </c>
      <c r="EG16" s="11">
        <v>0</v>
      </c>
      <c r="EH16" s="12">
        <f t="shared" si="6"/>
        <v>12394.5</v>
      </c>
      <c r="EI16" s="12">
        <f t="shared" si="36"/>
        <v>12394.5</v>
      </c>
      <c r="EJ16" s="12">
        <f t="shared" si="7"/>
        <v>0</v>
      </c>
    </row>
    <row r="17" spans="1:140" s="15" customFormat="1" ht="20.25" customHeight="1">
      <c r="A17" s="21">
        <v>8</v>
      </c>
      <c r="B17" s="41" t="s">
        <v>62</v>
      </c>
      <c r="C17" s="11">
        <v>621836.4679</v>
      </c>
      <c r="D17" s="40">
        <v>487506.5765</v>
      </c>
      <c r="E17" s="26">
        <f t="shared" si="8"/>
        <v>5434298.35</v>
      </c>
      <c r="F17" s="35">
        <f t="shared" si="9"/>
        <v>4236519</v>
      </c>
      <c r="G17" s="12">
        <f t="shared" si="0"/>
        <v>3328155.7419999996</v>
      </c>
      <c r="H17" s="12">
        <f t="shared" si="10"/>
        <v>78.55873517857466</v>
      </c>
      <c r="I17" s="12">
        <f t="shared" si="11"/>
        <v>61.24352267114668</v>
      </c>
      <c r="J17" s="12">
        <f t="shared" si="12"/>
        <v>1870267.8499999999</v>
      </c>
      <c r="K17" s="12">
        <f t="shared" si="13"/>
        <v>1383998.8</v>
      </c>
      <c r="L17" s="12">
        <f t="shared" si="14"/>
        <v>1017528.8</v>
      </c>
      <c r="M17" s="12">
        <f t="shared" si="15"/>
        <v>73.52093079849492</v>
      </c>
      <c r="N17" s="12">
        <f t="shared" si="16"/>
        <v>54.40551202331795</v>
      </c>
      <c r="O17" s="12">
        <f t="shared" si="1"/>
        <v>848505.7599999999</v>
      </c>
      <c r="P17" s="12">
        <f t="shared" si="2"/>
        <v>627894.3</v>
      </c>
      <c r="Q17" s="12">
        <f t="shared" si="3"/>
        <v>414460.4</v>
      </c>
      <c r="R17" s="12">
        <f t="shared" si="17"/>
        <v>66.00798892425045</v>
      </c>
      <c r="S17" s="11">
        <f t="shared" si="18"/>
        <v>48.84591472897014</v>
      </c>
      <c r="T17" s="39">
        <v>-0.04000000000814907</v>
      </c>
      <c r="U17" s="39">
        <v>0</v>
      </c>
      <c r="V17" s="12">
        <v>28702.4</v>
      </c>
      <c r="W17" s="12" t="e">
        <f t="shared" si="19"/>
        <v>#DIV/0!</v>
      </c>
      <c r="X17" s="11">
        <f t="shared" si="20"/>
        <v>-71755999.98538138</v>
      </c>
      <c r="Y17" s="39">
        <v>0</v>
      </c>
      <c r="Z17" s="39">
        <v>0</v>
      </c>
      <c r="AA17" s="12">
        <v>11609.6</v>
      </c>
      <c r="AB17" s="12" t="e">
        <f t="shared" si="21"/>
        <v>#DIV/0!</v>
      </c>
      <c r="AC17" s="11" t="e">
        <f t="shared" si="22"/>
        <v>#DIV/0!</v>
      </c>
      <c r="AD17" s="11">
        <v>144049.5</v>
      </c>
      <c r="AE17" s="11">
        <v>106597.1</v>
      </c>
      <c r="AF17" s="11">
        <v>39953.3</v>
      </c>
      <c r="AG17" s="12">
        <f t="shared" si="23"/>
        <v>37.48066317001119</v>
      </c>
      <c r="AH17" s="11">
        <f t="shared" si="24"/>
        <v>27.73581303649093</v>
      </c>
      <c r="AI17" s="39">
        <v>848505.7999999999</v>
      </c>
      <c r="AJ17" s="39">
        <v>627894.3</v>
      </c>
      <c r="AK17" s="12">
        <v>385758</v>
      </c>
      <c r="AL17" s="12">
        <f t="shared" si="25"/>
        <v>61.43677367353072</v>
      </c>
      <c r="AM17" s="11">
        <f t="shared" si="26"/>
        <v>45.46321309765944</v>
      </c>
      <c r="AN17" s="39">
        <v>95421.8</v>
      </c>
      <c r="AO17" s="39">
        <v>70612.1</v>
      </c>
      <c r="AP17" s="12">
        <v>58665.2</v>
      </c>
      <c r="AQ17" s="12">
        <f t="shared" si="27"/>
        <v>83.08094505049417</v>
      </c>
      <c r="AR17" s="11">
        <f t="shared" si="28"/>
        <v>61.47987147591011</v>
      </c>
      <c r="AS17" s="13">
        <v>37800</v>
      </c>
      <c r="AT17" s="13">
        <v>27972</v>
      </c>
      <c r="AU17" s="12">
        <v>33187.1</v>
      </c>
      <c r="AV17" s="12">
        <f t="shared" si="29"/>
        <v>118.64400114400114</v>
      </c>
      <c r="AW17" s="11">
        <f t="shared" si="30"/>
        <v>87.79656084656085</v>
      </c>
      <c r="AX17" s="13">
        <v>0</v>
      </c>
      <c r="AY17" s="13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2834763.6</v>
      </c>
      <c r="BE17" s="11">
        <v>2126072.7</v>
      </c>
      <c r="BF17" s="11">
        <v>2126072.7</v>
      </c>
      <c r="BG17" s="14">
        <v>0</v>
      </c>
      <c r="BH17" s="14">
        <v>0</v>
      </c>
      <c r="BI17" s="14">
        <v>0</v>
      </c>
      <c r="BJ17" s="11">
        <v>30</v>
      </c>
      <c r="BK17" s="11">
        <v>30</v>
      </c>
      <c r="BL17" s="11">
        <v>-508.934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2">
        <f t="shared" si="4"/>
        <v>157945.05</v>
      </c>
      <c r="BT17" s="12">
        <f t="shared" si="4"/>
        <v>116879.4</v>
      </c>
      <c r="BU17" s="12">
        <f t="shared" si="5"/>
        <v>81424</v>
      </c>
      <c r="BV17" s="12">
        <f t="shared" si="31"/>
        <v>69.66497090163023</v>
      </c>
      <c r="BW17" s="11">
        <f t="shared" si="32"/>
        <v>51.55210625467529</v>
      </c>
      <c r="BX17" s="39">
        <v>116430.35</v>
      </c>
      <c r="BY17" s="39">
        <v>86158.5</v>
      </c>
      <c r="BZ17" s="12">
        <v>55119.4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39">
        <v>41514.7</v>
      </c>
      <c r="CH17" s="39">
        <v>30720.9</v>
      </c>
      <c r="CI17" s="11">
        <v>26304.6</v>
      </c>
      <c r="CJ17" s="11">
        <v>0</v>
      </c>
      <c r="CK17" s="11">
        <v>0</v>
      </c>
      <c r="CL17" s="11">
        <v>0</v>
      </c>
      <c r="CM17" s="11">
        <v>39716.9</v>
      </c>
      <c r="CN17" s="11">
        <v>36897.50000000001</v>
      </c>
      <c r="CO17" s="11">
        <v>36275.3</v>
      </c>
      <c r="CP17" s="40">
        <v>4750</v>
      </c>
      <c r="CQ17" s="40">
        <v>3515</v>
      </c>
      <c r="CR17" s="11">
        <v>0</v>
      </c>
      <c r="CS17" s="39">
        <v>533220.75</v>
      </c>
      <c r="CT17" s="39">
        <v>394583.4</v>
      </c>
      <c r="CU17" s="11">
        <v>299183.1</v>
      </c>
      <c r="CV17" s="11">
        <v>227851.75</v>
      </c>
      <c r="CW17" s="11">
        <v>168610.3</v>
      </c>
      <c r="CX17" s="11">
        <v>116966.8</v>
      </c>
      <c r="CY17" s="39">
        <v>33999.99</v>
      </c>
      <c r="CZ17" s="39">
        <v>25160</v>
      </c>
      <c r="DA17" s="11">
        <v>69995</v>
      </c>
      <c r="DB17" s="11">
        <v>8075</v>
      </c>
      <c r="DC17" s="11">
        <v>5975.5</v>
      </c>
      <c r="DD17" s="11">
        <v>5899.8</v>
      </c>
      <c r="DE17" s="11">
        <v>0</v>
      </c>
      <c r="DF17" s="11">
        <v>0</v>
      </c>
      <c r="DG17" s="11">
        <v>18.4</v>
      </c>
      <c r="DH17" s="11">
        <v>6500</v>
      </c>
      <c r="DI17" s="11">
        <v>4810</v>
      </c>
      <c r="DJ17" s="11">
        <v>3151.3</v>
      </c>
      <c r="DK17" s="11">
        <v>0</v>
      </c>
      <c r="DL17" s="12">
        <f t="shared" si="33"/>
        <v>4744778.350000001</v>
      </c>
      <c r="DM17" s="12">
        <f t="shared" si="34"/>
        <v>3546999</v>
      </c>
      <c r="DN17" s="12">
        <f t="shared" si="35"/>
        <v>3179386.266</v>
      </c>
      <c r="DO17" s="11">
        <v>0</v>
      </c>
      <c r="DP17" s="11">
        <v>0</v>
      </c>
      <c r="DQ17" s="11">
        <v>6123.936</v>
      </c>
      <c r="DR17" s="11">
        <v>689520</v>
      </c>
      <c r="DS17" s="11">
        <v>689520</v>
      </c>
      <c r="DT17" s="11">
        <v>142645.54</v>
      </c>
      <c r="DU17" s="11">
        <v>0</v>
      </c>
      <c r="DV17" s="11">
        <v>0</v>
      </c>
      <c r="DW17" s="11">
        <v>0</v>
      </c>
      <c r="DX17" s="11">
        <v>0</v>
      </c>
      <c r="DY17" s="11"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v>695818.9</v>
      </c>
      <c r="EE17" s="11">
        <v>0</v>
      </c>
      <c r="EF17" s="11">
        <v>0</v>
      </c>
      <c r="EG17" s="11">
        <v>0</v>
      </c>
      <c r="EH17" s="12">
        <f t="shared" si="6"/>
        <v>1385338.9</v>
      </c>
      <c r="EI17" s="12">
        <f t="shared" si="36"/>
        <v>689520</v>
      </c>
      <c r="EJ17" s="12">
        <f t="shared" si="7"/>
        <v>148769.476</v>
      </c>
    </row>
    <row r="18" spans="1:140" s="15" customFormat="1" ht="20.25" customHeight="1">
      <c r="A18" s="21">
        <v>9</v>
      </c>
      <c r="B18" s="41" t="s">
        <v>63</v>
      </c>
      <c r="C18" s="11">
        <v>39270.5012</v>
      </c>
      <c r="D18" s="40">
        <v>6718.1874</v>
      </c>
      <c r="E18" s="26">
        <f t="shared" si="8"/>
        <v>90819.4</v>
      </c>
      <c r="F18" s="35">
        <f t="shared" si="9"/>
        <v>75170.1</v>
      </c>
      <c r="G18" s="12">
        <f t="shared" si="0"/>
        <v>30386.653</v>
      </c>
      <c r="H18" s="12">
        <f t="shared" si="10"/>
        <v>40.423856027862136</v>
      </c>
      <c r="I18" s="12">
        <f t="shared" si="11"/>
        <v>33.458328286687646</v>
      </c>
      <c r="J18" s="12">
        <f t="shared" si="12"/>
        <v>13095.4</v>
      </c>
      <c r="K18" s="12">
        <f t="shared" si="13"/>
        <v>6829.8</v>
      </c>
      <c r="L18" s="12">
        <f t="shared" si="14"/>
        <v>2697.053</v>
      </c>
      <c r="M18" s="12">
        <f t="shared" si="15"/>
        <v>39.48948724706433</v>
      </c>
      <c r="N18" s="12">
        <f t="shared" si="16"/>
        <v>20.59542282022695</v>
      </c>
      <c r="O18" s="12">
        <f t="shared" si="1"/>
        <v>8024.5</v>
      </c>
      <c r="P18" s="12">
        <f t="shared" si="2"/>
        <v>3600</v>
      </c>
      <c r="Q18" s="12">
        <f t="shared" si="3"/>
        <v>2169.31</v>
      </c>
      <c r="R18" s="12">
        <f t="shared" si="17"/>
        <v>60.25861111111111</v>
      </c>
      <c r="S18" s="11">
        <f t="shared" si="18"/>
        <v>27.033584647018504</v>
      </c>
      <c r="T18" s="39">
        <v>0</v>
      </c>
      <c r="U18" s="39">
        <v>0</v>
      </c>
      <c r="V18" s="12">
        <v>0.31</v>
      </c>
      <c r="W18" s="12" t="e">
        <f t="shared" si="19"/>
        <v>#DIV/0!</v>
      </c>
      <c r="X18" s="11" t="e">
        <f t="shared" si="20"/>
        <v>#DIV/0!</v>
      </c>
      <c r="Y18" s="39">
        <v>0</v>
      </c>
      <c r="Z18" s="39">
        <v>0</v>
      </c>
      <c r="AA18" s="12">
        <v>219.143</v>
      </c>
      <c r="AB18" s="12" t="e">
        <f t="shared" si="21"/>
        <v>#DIV/0!</v>
      </c>
      <c r="AC18" s="11" t="e">
        <f t="shared" si="22"/>
        <v>#DIV/0!</v>
      </c>
      <c r="AD18" s="11">
        <v>2162.5</v>
      </c>
      <c r="AE18" s="11">
        <v>1100.6</v>
      </c>
      <c r="AF18" s="11">
        <v>133.5</v>
      </c>
      <c r="AG18" s="12">
        <f t="shared" si="23"/>
        <v>12.129747410503363</v>
      </c>
      <c r="AH18" s="11">
        <f t="shared" si="24"/>
        <v>6.173410404624277</v>
      </c>
      <c r="AI18" s="39">
        <v>8024.5</v>
      </c>
      <c r="AJ18" s="39">
        <v>3600</v>
      </c>
      <c r="AK18" s="12">
        <v>2169</v>
      </c>
      <c r="AL18" s="12">
        <f t="shared" si="25"/>
        <v>60.25</v>
      </c>
      <c r="AM18" s="11">
        <f t="shared" si="26"/>
        <v>27.029721477973705</v>
      </c>
      <c r="AN18" s="39">
        <v>24</v>
      </c>
      <c r="AO18" s="39">
        <v>18</v>
      </c>
      <c r="AP18" s="12">
        <v>18</v>
      </c>
      <c r="AQ18" s="12">
        <f t="shared" si="27"/>
        <v>100</v>
      </c>
      <c r="AR18" s="11">
        <f t="shared" si="28"/>
        <v>75</v>
      </c>
      <c r="AS18" s="13">
        <v>0</v>
      </c>
      <c r="AT18" s="13">
        <v>0</v>
      </c>
      <c r="AU18" s="12">
        <v>0</v>
      </c>
      <c r="AV18" s="12" t="e">
        <f t="shared" si="29"/>
        <v>#DIV/0!</v>
      </c>
      <c r="AW18" s="11" t="e">
        <f t="shared" si="30"/>
        <v>#DIV/0!</v>
      </c>
      <c r="AX18" s="13">
        <v>0</v>
      </c>
      <c r="AY18" s="13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37534.8</v>
      </c>
      <c r="BE18" s="11">
        <v>28151.100000000002</v>
      </c>
      <c r="BF18" s="11">
        <v>28151.1</v>
      </c>
      <c r="BG18" s="14">
        <v>0</v>
      </c>
      <c r="BH18" s="14">
        <v>0</v>
      </c>
      <c r="BI18" s="14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2">
        <f t="shared" si="4"/>
        <v>548.4</v>
      </c>
      <c r="BT18" s="12">
        <f t="shared" si="4"/>
        <v>411.2</v>
      </c>
      <c r="BU18" s="12">
        <f t="shared" si="5"/>
        <v>73</v>
      </c>
      <c r="BV18" s="12">
        <f t="shared" si="31"/>
        <v>17.752918287937742</v>
      </c>
      <c r="BW18" s="11">
        <f t="shared" si="32"/>
        <v>13.311451495258936</v>
      </c>
      <c r="BX18" s="39">
        <v>548.4</v>
      </c>
      <c r="BY18" s="39">
        <v>411.2</v>
      </c>
      <c r="BZ18" s="12">
        <v>73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39">
        <v>2336</v>
      </c>
      <c r="CT18" s="39">
        <v>1700</v>
      </c>
      <c r="CU18" s="11">
        <v>84.1</v>
      </c>
      <c r="CV18" s="11">
        <v>1836</v>
      </c>
      <c r="CW18" s="11">
        <v>1350</v>
      </c>
      <c r="CX18" s="11">
        <v>84.1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v>0</v>
      </c>
      <c r="DG18" s="11">
        <v>0</v>
      </c>
      <c r="DH18" s="11">
        <v>0</v>
      </c>
      <c r="DI18" s="11">
        <v>0</v>
      </c>
      <c r="DJ18" s="11">
        <v>0</v>
      </c>
      <c r="DK18" s="11">
        <v>-461.5</v>
      </c>
      <c r="DL18" s="12">
        <f t="shared" si="33"/>
        <v>50630.200000000004</v>
      </c>
      <c r="DM18" s="12">
        <f t="shared" si="34"/>
        <v>34980.9</v>
      </c>
      <c r="DN18" s="12">
        <f t="shared" si="35"/>
        <v>30386.653</v>
      </c>
      <c r="DO18" s="11">
        <v>0</v>
      </c>
      <c r="DP18" s="11">
        <v>0</v>
      </c>
      <c r="DQ18" s="11">
        <v>0</v>
      </c>
      <c r="DR18" s="11">
        <v>40189.2</v>
      </c>
      <c r="DS18" s="11">
        <v>40189.2</v>
      </c>
      <c r="DT18" s="11">
        <v>0</v>
      </c>
      <c r="DU18" s="11">
        <v>0</v>
      </c>
      <c r="DV18" s="11">
        <v>0</v>
      </c>
      <c r="DW18" s="11">
        <v>0</v>
      </c>
      <c r="DX18" s="11">
        <v>0</v>
      </c>
      <c r="DY18" s="11"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v>0</v>
      </c>
      <c r="EE18" s="11">
        <v>0</v>
      </c>
      <c r="EF18" s="11">
        <v>0</v>
      </c>
      <c r="EG18" s="11">
        <v>0</v>
      </c>
      <c r="EH18" s="12">
        <f t="shared" si="6"/>
        <v>40189.2</v>
      </c>
      <c r="EI18" s="12">
        <f t="shared" si="36"/>
        <v>40189.2</v>
      </c>
      <c r="EJ18" s="12">
        <f t="shared" si="7"/>
        <v>0</v>
      </c>
    </row>
    <row r="19" spans="1:140" s="15" customFormat="1" ht="20.25" customHeight="1">
      <c r="A19" s="21">
        <v>10</v>
      </c>
      <c r="B19" s="41" t="s">
        <v>64</v>
      </c>
      <c r="C19" s="11">
        <v>133079.0011</v>
      </c>
      <c r="D19" s="40">
        <v>52301.1377</v>
      </c>
      <c r="E19" s="26">
        <f t="shared" si="8"/>
        <v>751881.3999999999</v>
      </c>
      <c r="F19" s="35">
        <f t="shared" si="9"/>
        <v>596810.7749999999</v>
      </c>
      <c r="G19" s="12">
        <f t="shared" si="0"/>
        <v>337508.97000000003</v>
      </c>
      <c r="H19" s="12">
        <f t="shared" si="10"/>
        <v>56.55209056840504</v>
      </c>
      <c r="I19" s="12">
        <f t="shared" si="11"/>
        <v>44.8885914720061</v>
      </c>
      <c r="J19" s="12">
        <f t="shared" si="12"/>
        <v>269716.6</v>
      </c>
      <c r="K19" s="12">
        <f t="shared" si="13"/>
        <v>201962</v>
      </c>
      <c r="L19" s="12">
        <f t="shared" si="14"/>
        <v>51760.17</v>
      </c>
      <c r="M19" s="12">
        <f t="shared" si="15"/>
        <v>25.6286677691843</v>
      </c>
      <c r="N19" s="12">
        <f t="shared" si="16"/>
        <v>19.190576330859873</v>
      </c>
      <c r="O19" s="12">
        <f t="shared" si="1"/>
        <v>107093.59999999999</v>
      </c>
      <c r="P19" s="12">
        <f t="shared" si="2"/>
        <v>80640</v>
      </c>
      <c r="Q19" s="12">
        <f t="shared" si="3"/>
        <v>21668.870000000003</v>
      </c>
      <c r="R19" s="12">
        <f t="shared" si="17"/>
        <v>26.8711185515873</v>
      </c>
      <c r="S19" s="11">
        <f t="shared" si="18"/>
        <v>20.233580718175507</v>
      </c>
      <c r="T19" s="39">
        <v>6284.8</v>
      </c>
      <c r="U19" s="39">
        <v>4731</v>
      </c>
      <c r="V19" s="12">
        <v>629.4</v>
      </c>
      <c r="W19" s="12">
        <f t="shared" si="19"/>
        <v>13.303741280913126</v>
      </c>
      <c r="X19" s="11">
        <f t="shared" si="20"/>
        <v>10.01463849287169</v>
      </c>
      <c r="Y19" s="39">
        <v>81685.3</v>
      </c>
      <c r="Z19" s="39">
        <v>64320</v>
      </c>
      <c r="AA19" s="12">
        <v>1581.4</v>
      </c>
      <c r="AB19" s="12">
        <f t="shared" si="21"/>
        <v>2.4586442786069655</v>
      </c>
      <c r="AC19" s="11">
        <f t="shared" si="22"/>
        <v>1.9359664468392723</v>
      </c>
      <c r="AD19" s="11">
        <v>44341.6</v>
      </c>
      <c r="AE19" s="11">
        <v>29561</v>
      </c>
      <c r="AF19" s="11">
        <v>11927.3</v>
      </c>
      <c r="AG19" s="12">
        <f t="shared" si="23"/>
        <v>40.34809377219985</v>
      </c>
      <c r="AH19" s="11">
        <f t="shared" si="24"/>
        <v>26.898668518952856</v>
      </c>
      <c r="AI19" s="39">
        <v>100808.79999999999</v>
      </c>
      <c r="AJ19" s="39">
        <v>75909</v>
      </c>
      <c r="AK19" s="12">
        <v>21039.47</v>
      </c>
      <c r="AL19" s="12">
        <f t="shared" si="25"/>
        <v>27.71670025952127</v>
      </c>
      <c r="AM19" s="11">
        <f t="shared" si="26"/>
        <v>20.870668036917415</v>
      </c>
      <c r="AN19" s="39">
        <v>1722</v>
      </c>
      <c r="AO19" s="39">
        <v>1290</v>
      </c>
      <c r="AP19" s="12">
        <v>2001.8</v>
      </c>
      <c r="AQ19" s="12">
        <f t="shared" si="27"/>
        <v>155.1782945736434</v>
      </c>
      <c r="AR19" s="11">
        <f t="shared" si="28"/>
        <v>116.24854819976771</v>
      </c>
      <c r="AS19" s="13">
        <v>0</v>
      </c>
      <c r="AT19" s="13">
        <v>0</v>
      </c>
      <c r="AU19" s="12">
        <v>0</v>
      </c>
      <c r="AV19" s="12" t="e">
        <f t="shared" si="29"/>
        <v>#DIV/0!</v>
      </c>
      <c r="AW19" s="11" t="e">
        <f t="shared" si="30"/>
        <v>#DIV/0!</v>
      </c>
      <c r="AX19" s="13">
        <v>0</v>
      </c>
      <c r="AY19" s="13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349264.1</v>
      </c>
      <c r="BE19" s="11">
        <v>261948.07499999998</v>
      </c>
      <c r="BF19" s="11">
        <v>261948.1</v>
      </c>
      <c r="BG19" s="14">
        <v>0</v>
      </c>
      <c r="BH19" s="14">
        <v>0</v>
      </c>
      <c r="BI19" s="14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2">
        <f t="shared" si="4"/>
        <v>21999.6</v>
      </c>
      <c r="BT19" s="12">
        <f t="shared" si="4"/>
        <v>16497</v>
      </c>
      <c r="BU19" s="12">
        <f t="shared" si="5"/>
        <v>8412.4</v>
      </c>
      <c r="BV19" s="12">
        <f t="shared" si="31"/>
        <v>50.993513972237366</v>
      </c>
      <c r="BW19" s="11">
        <f t="shared" si="32"/>
        <v>38.238877070492194</v>
      </c>
      <c r="BX19" s="39">
        <v>20949</v>
      </c>
      <c r="BY19" s="39">
        <v>14424</v>
      </c>
      <c r="BZ19" s="12">
        <v>6429.2</v>
      </c>
      <c r="CA19" s="12"/>
      <c r="CB19" s="12">
        <v>0</v>
      </c>
      <c r="CC19" s="12">
        <v>521.2</v>
      </c>
      <c r="CD19" s="12">
        <v>0</v>
      </c>
      <c r="CE19" s="12">
        <v>0</v>
      </c>
      <c r="CF19" s="12">
        <v>0</v>
      </c>
      <c r="CG19" s="39">
        <v>1050.6</v>
      </c>
      <c r="CH19" s="39">
        <v>2073</v>
      </c>
      <c r="CI19" s="11">
        <v>1462</v>
      </c>
      <c r="CJ19" s="11"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39">
        <v>12874.5</v>
      </c>
      <c r="CT19" s="39">
        <v>9654</v>
      </c>
      <c r="CU19" s="11">
        <v>3334.3</v>
      </c>
      <c r="CV19" s="11">
        <v>9930</v>
      </c>
      <c r="CW19" s="11">
        <v>7446</v>
      </c>
      <c r="CX19" s="11">
        <v>1906.5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v>0</v>
      </c>
      <c r="DG19" s="11">
        <v>0</v>
      </c>
      <c r="DH19" s="11">
        <v>0</v>
      </c>
      <c r="DI19" s="11">
        <v>0</v>
      </c>
      <c r="DJ19" s="11">
        <v>2834.1</v>
      </c>
      <c r="DK19" s="11">
        <v>0</v>
      </c>
      <c r="DL19" s="12">
        <f t="shared" si="33"/>
        <v>618980.7</v>
      </c>
      <c r="DM19" s="12">
        <f t="shared" si="34"/>
        <v>463910.07499999995</v>
      </c>
      <c r="DN19" s="12">
        <f t="shared" si="35"/>
        <v>313708.27</v>
      </c>
      <c r="DO19" s="11">
        <v>0</v>
      </c>
      <c r="DP19" s="11">
        <v>0</v>
      </c>
      <c r="DQ19" s="11">
        <v>0</v>
      </c>
      <c r="DR19" s="11">
        <v>132900.7</v>
      </c>
      <c r="DS19" s="11">
        <v>132900.7</v>
      </c>
      <c r="DT19" s="11">
        <v>23800.7</v>
      </c>
      <c r="DU19" s="11">
        <v>0</v>
      </c>
      <c r="DV19" s="11">
        <v>0</v>
      </c>
      <c r="DW19" s="11">
        <v>0</v>
      </c>
      <c r="DX19" s="11">
        <v>0</v>
      </c>
      <c r="DY19" s="11"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v>0</v>
      </c>
      <c r="EE19" s="11">
        <v>0</v>
      </c>
      <c r="EF19" s="11">
        <v>0</v>
      </c>
      <c r="EG19" s="11">
        <v>0</v>
      </c>
      <c r="EH19" s="12">
        <f t="shared" si="6"/>
        <v>132900.7</v>
      </c>
      <c r="EI19" s="12">
        <f t="shared" si="36"/>
        <v>132900.7</v>
      </c>
      <c r="EJ19" s="12">
        <f t="shared" si="7"/>
        <v>23800.7</v>
      </c>
    </row>
    <row r="20" spans="1:140" s="15" customFormat="1" ht="20.25" customHeight="1">
      <c r="A20" s="21">
        <v>11</v>
      </c>
      <c r="B20" s="41" t="s">
        <v>65</v>
      </c>
      <c r="C20" s="11">
        <v>7881.2161</v>
      </c>
      <c r="D20" s="40">
        <v>1661.6768</v>
      </c>
      <c r="E20" s="26">
        <f t="shared" si="8"/>
        <v>43428.90000000001</v>
      </c>
      <c r="F20" s="35">
        <f t="shared" si="9"/>
        <v>28985.475000000002</v>
      </c>
      <c r="G20" s="12">
        <f t="shared" si="0"/>
        <v>26121.831000000002</v>
      </c>
      <c r="H20" s="12">
        <f t="shared" si="10"/>
        <v>90.12041720896414</v>
      </c>
      <c r="I20" s="12">
        <f t="shared" si="11"/>
        <v>60.14849788965412</v>
      </c>
      <c r="J20" s="12">
        <f t="shared" si="12"/>
        <v>14637.599999999999</v>
      </c>
      <c r="K20" s="12">
        <f t="shared" si="13"/>
        <v>7392</v>
      </c>
      <c r="L20" s="12">
        <f t="shared" si="14"/>
        <v>4528.331</v>
      </c>
      <c r="M20" s="12">
        <f t="shared" si="15"/>
        <v>61.25988906926408</v>
      </c>
      <c r="N20" s="12">
        <f t="shared" si="16"/>
        <v>30.93629420123518</v>
      </c>
      <c r="O20" s="12">
        <f t="shared" si="1"/>
        <v>5206.2</v>
      </c>
      <c r="P20" s="12">
        <f t="shared" si="2"/>
        <v>2200</v>
      </c>
      <c r="Q20" s="12">
        <f t="shared" si="3"/>
        <v>1906.8310000000001</v>
      </c>
      <c r="R20" s="12">
        <f t="shared" si="17"/>
        <v>86.67413636363636</v>
      </c>
      <c r="S20" s="11">
        <f t="shared" si="18"/>
        <v>36.62615727401944</v>
      </c>
      <c r="T20" s="39">
        <v>0</v>
      </c>
      <c r="U20" s="39">
        <v>0</v>
      </c>
      <c r="V20" s="12">
        <v>0.131</v>
      </c>
      <c r="W20" s="12" t="e">
        <f t="shared" si="19"/>
        <v>#DIV/0!</v>
      </c>
      <c r="X20" s="11" t="e">
        <f t="shared" si="20"/>
        <v>#DIV/0!</v>
      </c>
      <c r="Y20" s="39">
        <v>0</v>
      </c>
      <c r="Z20" s="39">
        <v>0</v>
      </c>
      <c r="AA20" s="12">
        <v>309.1</v>
      </c>
      <c r="AB20" s="12" t="e">
        <f t="shared" si="21"/>
        <v>#DIV/0!</v>
      </c>
      <c r="AC20" s="11" t="e">
        <f t="shared" si="22"/>
        <v>#DIV/0!</v>
      </c>
      <c r="AD20" s="11">
        <v>5622.6</v>
      </c>
      <c r="AE20" s="11">
        <v>2750</v>
      </c>
      <c r="AF20" s="11">
        <v>513.5</v>
      </c>
      <c r="AG20" s="12">
        <f t="shared" si="23"/>
        <v>18.672727272727272</v>
      </c>
      <c r="AH20" s="11">
        <f t="shared" si="24"/>
        <v>9.132785544054352</v>
      </c>
      <c r="AI20" s="39">
        <v>5206.2</v>
      </c>
      <c r="AJ20" s="39">
        <v>2200</v>
      </c>
      <c r="AK20" s="12">
        <v>1906.7</v>
      </c>
      <c r="AL20" s="12">
        <f t="shared" si="25"/>
        <v>86.66818181818182</v>
      </c>
      <c r="AM20" s="11">
        <f t="shared" si="26"/>
        <v>36.62364104337137</v>
      </c>
      <c r="AN20" s="39">
        <v>99</v>
      </c>
      <c r="AO20" s="39">
        <v>60</v>
      </c>
      <c r="AP20" s="12">
        <v>77</v>
      </c>
      <c r="AQ20" s="12">
        <f t="shared" si="27"/>
        <v>128.33333333333334</v>
      </c>
      <c r="AR20" s="11">
        <f t="shared" si="28"/>
        <v>77.77777777777779</v>
      </c>
      <c r="AS20" s="13">
        <v>0</v>
      </c>
      <c r="AT20" s="13">
        <v>0</v>
      </c>
      <c r="AU20" s="12">
        <v>0</v>
      </c>
      <c r="AV20" s="12" t="e">
        <f t="shared" si="29"/>
        <v>#DIV/0!</v>
      </c>
      <c r="AW20" s="11" t="e">
        <f t="shared" si="30"/>
        <v>#DIV/0!</v>
      </c>
      <c r="AX20" s="13">
        <v>0</v>
      </c>
      <c r="AY20" s="13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28791.300000000003</v>
      </c>
      <c r="BE20" s="11">
        <v>21593.475000000002</v>
      </c>
      <c r="BF20" s="11">
        <v>21593.5</v>
      </c>
      <c r="BG20" s="14">
        <v>0</v>
      </c>
      <c r="BH20" s="14">
        <v>0</v>
      </c>
      <c r="BI20" s="14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2">
        <f t="shared" si="4"/>
        <v>1909.8</v>
      </c>
      <c r="BT20" s="12">
        <f t="shared" si="4"/>
        <v>1082</v>
      </c>
      <c r="BU20" s="12">
        <f t="shared" si="5"/>
        <v>491.2</v>
      </c>
      <c r="BV20" s="12">
        <f t="shared" si="31"/>
        <v>45.39741219963032</v>
      </c>
      <c r="BW20" s="11">
        <f t="shared" si="32"/>
        <v>25.719970677557857</v>
      </c>
      <c r="BX20" s="39">
        <v>1829.8</v>
      </c>
      <c r="BY20" s="39">
        <v>1052</v>
      </c>
      <c r="BZ20" s="12">
        <v>451.2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39">
        <v>80</v>
      </c>
      <c r="CH20" s="39">
        <v>30</v>
      </c>
      <c r="CI20" s="11">
        <v>40</v>
      </c>
      <c r="CJ20" s="11">
        <v>0</v>
      </c>
      <c r="CK20" s="11">
        <v>0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39">
        <v>1800</v>
      </c>
      <c r="CT20" s="39">
        <v>1300</v>
      </c>
      <c r="CU20" s="11">
        <v>1230.7</v>
      </c>
      <c r="CV20" s="11">
        <v>600</v>
      </c>
      <c r="CW20" s="11">
        <v>500</v>
      </c>
      <c r="CX20" s="11">
        <v>185.7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0</v>
      </c>
      <c r="DE20" s="11">
        <v>0</v>
      </c>
      <c r="DF20" s="11">
        <v>0</v>
      </c>
      <c r="DG20" s="11">
        <v>0</v>
      </c>
      <c r="DH20" s="11">
        <v>0</v>
      </c>
      <c r="DI20" s="11">
        <v>0</v>
      </c>
      <c r="DJ20" s="11">
        <v>0</v>
      </c>
      <c r="DK20" s="11">
        <v>0</v>
      </c>
      <c r="DL20" s="12">
        <f t="shared" si="33"/>
        <v>43428.90000000001</v>
      </c>
      <c r="DM20" s="12">
        <f t="shared" si="34"/>
        <v>28985.475000000002</v>
      </c>
      <c r="DN20" s="12">
        <f t="shared" si="35"/>
        <v>26121.831000000002</v>
      </c>
      <c r="DO20" s="11">
        <v>0</v>
      </c>
      <c r="DP20" s="11">
        <v>0</v>
      </c>
      <c r="DQ20" s="11">
        <v>0</v>
      </c>
      <c r="DR20" s="11">
        <v>0</v>
      </c>
      <c r="DS20" s="11">
        <v>0</v>
      </c>
      <c r="DT20" s="11">
        <v>0</v>
      </c>
      <c r="DU20" s="11">
        <v>0</v>
      </c>
      <c r="DV20" s="11">
        <v>0</v>
      </c>
      <c r="DW20" s="11">
        <v>0</v>
      </c>
      <c r="DX20" s="11">
        <v>0</v>
      </c>
      <c r="DY20" s="11">
        <v>0</v>
      </c>
      <c r="DZ20" s="11">
        <v>0</v>
      </c>
      <c r="EA20" s="11">
        <v>0</v>
      </c>
      <c r="EB20" s="11">
        <v>0</v>
      </c>
      <c r="EC20" s="11">
        <v>0</v>
      </c>
      <c r="ED20" s="11">
        <v>0</v>
      </c>
      <c r="EE20" s="11">
        <v>0</v>
      </c>
      <c r="EF20" s="11">
        <v>0</v>
      </c>
      <c r="EG20" s="11">
        <v>0</v>
      </c>
      <c r="EH20" s="12">
        <f t="shared" si="6"/>
        <v>0</v>
      </c>
      <c r="EI20" s="12">
        <f t="shared" si="36"/>
        <v>0</v>
      </c>
      <c r="EJ20" s="12">
        <f t="shared" si="7"/>
        <v>0</v>
      </c>
    </row>
    <row r="21" spans="1:140" s="15" customFormat="1" ht="20.25" customHeight="1">
      <c r="A21" s="21">
        <v>12</v>
      </c>
      <c r="B21" s="41" t="s">
        <v>66</v>
      </c>
      <c r="C21" s="11">
        <v>9096.487</v>
      </c>
      <c r="D21" s="40">
        <v>2787.8843</v>
      </c>
      <c r="E21" s="26">
        <f t="shared" si="8"/>
        <v>41535.6</v>
      </c>
      <c r="F21" s="35">
        <f t="shared" si="9"/>
        <v>32732.574999999997</v>
      </c>
      <c r="G21" s="12">
        <f t="shared" si="0"/>
        <v>20337.352000000003</v>
      </c>
      <c r="H21" s="12">
        <f t="shared" si="10"/>
        <v>62.131842667434526</v>
      </c>
      <c r="I21" s="12">
        <f t="shared" si="11"/>
        <v>48.963664904323046</v>
      </c>
      <c r="J21" s="12">
        <f t="shared" si="12"/>
        <v>9393.400000000001</v>
      </c>
      <c r="K21" s="12">
        <f t="shared" si="13"/>
        <v>6501.7</v>
      </c>
      <c r="L21" s="12">
        <f t="shared" si="14"/>
        <v>2603.352</v>
      </c>
      <c r="M21" s="12">
        <f t="shared" si="15"/>
        <v>40.04109694387621</v>
      </c>
      <c r="N21" s="12">
        <f t="shared" si="16"/>
        <v>27.714693295292435</v>
      </c>
      <c r="O21" s="12">
        <f t="shared" si="1"/>
        <v>4399.200000000001</v>
      </c>
      <c r="P21" s="12">
        <f t="shared" si="2"/>
        <v>2800</v>
      </c>
      <c r="Q21" s="12">
        <f t="shared" si="3"/>
        <v>1365.452</v>
      </c>
      <c r="R21" s="12">
        <f t="shared" si="17"/>
        <v>48.76614285714286</v>
      </c>
      <c r="S21" s="11">
        <f t="shared" si="18"/>
        <v>31.038643389707214</v>
      </c>
      <c r="T21" s="39">
        <v>0</v>
      </c>
      <c r="U21" s="39">
        <v>0</v>
      </c>
      <c r="V21" s="12">
        <v>1.652</v>
      </c>
      <c r="W21" s="12" t="e">
        <f t="shared" si="19"/>
        <v>#DIV/0!</v>
      </c>
      <c r="X21" s="11" t="e">
        <f t="shared" si="20"/>
        <v>#DIV/0!</v>
      </c>
      <c r="Y21" s="39">
        <v>0</v>
      </c>
      <c r="Z21" s="39">
        <v>0</v>
      </c>
      <c r="AA21" s="12">
        <v>266.2</v>
      </c>
      <c r="AB21" s="12" t="e">
        <f t="shared" si="21"/>
        <v>#DIV/0!</v>
      </c>
      <c r="AC21" s="11" t="e">
        <f t="shared" si="22"/>
        <v>#DIV/0!</v>
      </c>
      <c r="AD21" s="11">
        <v>2395.8</v>
      </c>
      <c r="AE21" s="11">
        <v>1926.7</v>
      </c>
      <c r="AF21" s="11">
        <v>354.9</v>
      </c>
      <c r="AG21" s="12">
        <f t="shared" si="23"/>
        <v>18.420096538122177</v>
      </c>
      <c r="AH21" s="11">
        <f t="shared" si="24"/>
        <v>14.81342349110944</v>
      </c>
      <c r="AI21" s="39">
        <v>4399.200000000001</v>
      </c>
      <c r="AJ21" s="39">
        <v>2800</v>
      </c>
      <c r="AK21" s="12">
        <v>1363.8</v>
      </c>
      <c r="AL21" s="12">
        <f t="shared" si="25"/>
        <v>48.707142857142856</v>
      </c>
      <c r="AM21" s="11">
        <f t="shared" si="26"/>
        <v>31.001091107474082</v>
      </c>
      <c r="AN21" s="39">
        <v>546.4</v>
      </c>
      <c r="AO21" s="39">
        <v>245</v>
      </c>
      <c r="AP21" s="12">
        <v>0</v>
      </c>
      <c r="AQ21" s="12">
        <f t="shared" si="27"/>
        <v>0</v>
      </c>
      <c r="AR21" s="11">
        <f t="shared" si="28"/>
        <v>0</v>
      </c>
      <c r="AS21" s="13">
        <v>0</v>
      </c>
      <c r="AT21" s="13">
        <v>0</v>
      </c>
      <c r="AU21" s="12">
        <v>0</v>
      </c>
      <c r="AV21" s="12" t="e">
        <f t="shared" si="29"/>
        <v>#DIV/0!</v>
      </c>
      <c r="AW21" s="11" t="e">
        <f t="shared" si="30"/>
        <v>#DIV/0!</v>
      </c>
      <c r="AX21" s="13">
        <v>0</v>
      </c>
      <c r="AY21" s="13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23645.3</v>
      </c>
      <c r="BE21" s="11">
        <v>17733.975</v>
      </c>
      <c r="BF21" s="11">
        <v>17734</v>
      </c>
      <c r="BG21" s="14">
        <v>0</v>
      </c>
      <c r="BH21" s="14">
        <v>0</v>
      </c>
      <c r="BI21" s="14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2">
        <f t="shared" si="4"/>
        <v>1502</v>
      </c>
      <c r="BT21" s="12">
        <f t="shared" si="4"/>
        <v>1200</v>
      </c>
      <c r="BU21" s="12">
        <f t="shared" si="5"/>
        <v>576.4</v>
      </c>
      <c r="BV21" s="12">
        <f t="shared" si="31"/>
        <v>48.03333333333333</v>
      </c>
      <c r="BW21" s="11">
        <f t="shared" si="32"/>
        <v>38.37549933422103</v>
      </c>
      <c r="BX21" s="39">
        <v>1022</v>
      </c>
      <c r="BY21" s="39">
        <v>720</v>
      </c>
      <c r="BZ21" s="12">
        <v>256.4</v>
      </c>
      <c r="CA21" s="12">
        <v>480</v>
      </c>
      <c r="CB21" s="12">
        <v>480</v>
      </c>
      <c r="CC21" s="12">
        <v>320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39">
        <v>500</v>
      </c>
      <c r="CT21" s="39">
        <v>300</v>
      </c>
      <c r="CU21" s="11">
        <v>25.4</v>
      </c>
      <c r="CV21" s="11">
        <v>500</v>
      </c>
      <c r="CW21" s="11">
        <v>300</v>
      </c>
      <c r="CX21" s="11">
        <v>21.4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v>0</v>
      </c>
      <c r="DG21" s="11">
        <v>0</v>
      </c>
      <c r="DH21" s="11">
        <v>50</v>
      </c>
      <c r="DI21" s="11">
        <v>30</v>
      </c>
      <c r="DJ21" s="11">
        <v>15</v>
      </c>
      <c r="DK21" s="11">
        <v>0</v>
      </c>
      <c r="DL21" s="12">
        <f t="shared" si="33"/>
        <v>33038.7</v>
      </c>
      <c r="DM21" s="12">
        <f t="shared" si="34"/>
        <v>24235.675</v>
      </c>
      <c r="DN21" s="12">
        <f t="shared" si="35"/>
        <v>20337.352000000003</v>
      </c>
      <c r="DO21" s="11">
        <v>0</v>
      </c>
      <c r="DP21" s="11">
        <v>0</v>
      </c>
      <c r="DQ21" s="11">
        <v>0</v>
      </c>
      <c r="DR21" s="11">
        <v>8496.9</v>
      </c>
      <c r="DS21" s="11">
        <v>8496.9</v>
      </c>
      <c r="DT21" s="11">
        <v>0</v>
      </c>
      <c r="DU21" s="11">
        <v>0</v>
      </c>
      <c r="DV21" s="11">
        <v>0</v>
      </c>
      <c r="DW21" s="11">
        <v>0</v>
      </c>
      <c r="DX21" s="11">
        <v>0</v>
      </c>
      <c r="DY21" s="11"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v>0</v>
      </c>
      <c r="EE21" s="11">
        <v>0</v>
      </c>
      <c r="EF21" s="11">
        <v>0</v>
      </c>
      <c r="EG21" s="11">
        <v>0</v>
      </c>
      <c r="EH21" s="12">
        <f t="shared" si="6"/>
        <v>8496.9</v>
      </c>
      <c r="EI21" s="12">
        <f t="shared" si="36"/>
        <v>8496.9</v>
      </c>
      <c r="EJ21" s="12">
        <f t="shared" si="7"/>
        <v>0</v>
      </c>
    </row>
    <row r="22" spans="1:155" s="16" customFormat="1" ht="20.25" customHeight="1">
      <c r="A22" s="21">
        <v>13</v>
      </c>
      <c r="B22" s="41" t="s">
        <v>67</v>
      </c>
      <c r="C22" s="11">
        <v>0.4865</v>
      </c>
      <c r="D22" s="40">
        <v>1843.3863</v>
      </c>
      <c r="E22" s="26">
        <f t="shared" si="8"/>
        <v>63886</v>
      </c>
      <c r="F22" s="35">
        <f t="shared" si="9"/>
        <v>42152.600000000006</v>
      </c>
      <c r="G22" s="12">
        <f t="shared" si="0"/>
        <v>40421.708999999995</v>
      </c>
      <c r="H22" s="12">
        <f t="shared" si="10"/>
        <v>95.89375032619574</v>
      </c>
      <c r="I22" s="12">
        <f t="shared" si="11"/>
        <v>63.27162289077418</v>
      </c>
      <c r="J22" s="12">
        <f t="shared" si="12"/>
        <v>18807.2</v>
      </c>
      <c r="K22" s="12">
        <f t="shared" si="13"/>
        <v>8343.5</v>
      </c>
      <c r="L22" s="12">
        <f t="shared" si="14"/>
        <v>6612.6089999999995</v>
      </c>
      <c r="M22" s="12">
        <f t="shared" si="15"/>
        <v>79.25461736681248</v>
      </c>
      <c r="N22" s="12">
        <f t="shared" si="16"/>
        <v>35.15998660087626</v>
      </c>
      <c r="O22" s="12">
        <f t="shared" si="1"/>
        <v>10503.1</v>
      </c>
      <c r="P22" s="12">
        <f t="shared" si="2"/>
        <v>3540</v>
      </c>
      <c r="Q22" s="12">
        <f t="shared" si="3"/>
        <v>3446.904</v>
      </c>
      <c r="R22" s="12">
        <f t="shared" si="17"/>
        <v>97.37016949152543</v>
      </c>
      <c r="S22" s="11">
        <f t="shared" si="18"/>
        <v>32.817968028486824</v>
      </c>
      <c r="T22" s="39">
        <v>0</v>
      </c>
      <c r="U22" s="39">
        <v>0</v>
      </c>
      <c r="V22" s="12">
        <v>0.304</v>
      </c>
      <c r="W22" s="12" t="e">
        <f t="shared" si="19"/>
        <v>#DIV/0!</v>
      </c>
      <c r="X22" s="11" t="e">
        <f t="shared" si="20"/>
        <v>#DIV/0!</v>
      </c>
      <c r="Y22" s="39">
        <v>1500</v>
      </c>
      <c r="Z22" s="39">
        <v>1000</v>
      </c>
      <c r="AA22" s="12">
        <v>581.9</v>
      </c>
      <c r="AB22" s="12">
        <f t="shared" si="21"/>
        <v>58.19</v>
      </c>
      <c r="AC22" s="11">
        <f t="shared" si="22"/>
        <v>38.79333333333333</v>
      </c>
      <c r="AD22" s="11">
        <v>3463.6</v>
      </c>
      <c r="AE22" s="11">
        <v>1500</v>
      </c>
      <c r="AF22" s="11">
        <v>312.9</v>
      </c>
      <c r="AG22" s="12">
        <f t="shared" si="23"/>
        <v>20.86</v>
      </c>
      <c r="AH22" s="11">
        <f t="shared" si="24"/>
        <v>9.033953112368634</v>
      </c>
      <c r="AI22" s="39">
        <v>10503.1</v>
      </c>
      <c r="AJ22" s="39">
        <v>3540</v>
      </c>
      <c r="AK22" s="12">
        <v>3446.6</v>
      </c>
      <c r="AL22" s="12">
        <f t="shared" si="25"/>
        <v>97.36158192090394</v>
      </c>
      <c r="AM22" s="11">
        <f t="shared" si="26"/>
        <v>32.81507364492388</v>
      </c>
      <c r="AN22" s="39">
        <v>48</v>
      </c>
      <c r="AO22" s="39">
        <v>36</v>
      </c>
      <c r="AP22" s="12">
        <v>138.7</v>
      </c>
      <c r="AQ22" s="12">
        <f t="shared" si="27"/>
        <v>385.2777777777777</v>
      </c>
      <c r="AR22" s="11">
        <f t="shared" si="28"/>
        <v>288.9583333333333</v>
      </c>
      <c r="AS22" s="13">
        <v>0</v>
      </c>
      <c r="AT22" s="13">
        <v>0</v>
      </c>
      <c r="AU22" s="12">
        <v>0</v>
      </c>
      <c r="AV22" s="12" t="e">
        <f t="shared" si="29"/>
        <v>#DIV/0!</v>
      </c>
      <c r="AW22" s="11" t="e">
        <f t="shared" si="30"/>
        <v>#DIV/0!</v>
      </c>
      <c r="AX22" s="13">
        <v>0</v>
      </c>
      <c r="AY22" s="13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45078.8</v>
      </c>
      <c r="BE22" s="11">
        <v>33809.100000000006</v>
      </c>
      <c r="BF22" s="11">
        <v>33809.1</v>
      </c>
      <c r="BG22" s="14">
        <v>0</v>
      </c>
      <c r="BH22" s="14">
        <v>0</v>
      </c>
      <c r="BI22" s="14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2">
        <f t="shared" si="4"/>
        <v>292.5</v>
      </c>
      <c r="BT22" s="12">
        <f t="shared" si="4"/>
        <v>217.5</v>
      </c>
      <c r="BU22" s="12">
        <f t="shared" si="5"/>
        <v>232.5</v>
      </c>
      <c r="BV22" s="12">
        <f t="shared" si="31"/>
        <v>106.89655172413792</v>
      </c>
      <c r="BW22" s="11">
        <f t="shared" si="32"/>
        <v>79.48717948717949</v>
      </c>
      <c r="BX22" s="39">
        <v>292.5</v>
      </c>
      <c r="BY22" s="39">
        <v>217.5</v>
      </c>
      <c r="BZ22" s="12">
        <v>232.5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39">
        <v>2800</v>
      </c>
      <c r="CT22" s="39">
        <v>2050</v>
      </c>
      <c r="CU22" s="11">
        <v>1202.7</v>
      </c>
      <c r="CV22" s="11">
        <v>1200</v>
      </c>
      <c r="CW22" s="11">
        <v>900</v>
      </c>
      <c r="CX22" s="11">
        <v>77.352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v>0</v>
      </c>
      <c r="DG22" s="11">
        <v>0</v>
      </c>
      <c r="DH22" s="11">
        <v>200</v>
      </c>
      <c r="DI22" s="11">
        <v>0</v>
      </c>
      <c r="DJ22" s="11">
        <v>697.005</v>
      </c>
      <c r="DK22" s="11">
        <v>0</v>
      </c>
      <c r="DL22" s="12">
        <f t="shared" si="33"/>
        <v>63886</v>
      </c>
      <c r="DM22" s="12">
        <f t="shared" si="34"/>
        <v>42152.600000000006</v>
      </c>
      <c r="DN22" s="12">
        <f t="shared" si="35"/>
        <v>40421.708999999995</v>
      </c>
      <c r="DO22" s="11">
        <v>0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v>0</v>
      </c>
      <c r="DY22" s="11"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v>0</v>
      </c>
      <c r="EE22" s="11">
        <v>0</v>
      </c>
      <c r="EF22" s="11">
        <v>0</v>
      </c>
      <c r="EG22" s="11">
        <v>0</v>
      </c>
      <c r="EH22" s="12">
        <f t="shared" si="6"/>
        <v>0</v>
      </c>
      <c r="EI22" s="12">
        <f t="shared" si="36"/>
        <v>0</v>
      </c>
      <c r="EJ22" s="12">
        <f t="shared" si="7"/>
        <v>0</v>
      </c>
      <c r="EL22" s="15"/>
      <c r="EM22" s="15"/>
      <c r="EN22" s="15"/>
      <c r="EO22" s="15"/>
      <c r="EP22" s="15"/>
      <c r="EQ22" s="15"/>
      <c r="ER22" s="15"/>
      <c r="EU22" s="15"/>
      <c r="EW22" s="15"/>
      <c r="EY22" s="15"/>
    </row>
    <row r="23" spans="1:155" s="16" customFormat="1" ht="20.25" customHeight="1">
      <c r="A23" s="21">
        <v>14</v>
      </c>
      <c r="B23" s="42" t="s">
        <v>68</v>
      </c>
      <c r="C23" s="11">
        <v>10274.2468</v>
      </c>
      <c r="D23" s="40">
        <v>9606.3462</v>
      </c>
      <c r="E23" s="26">
        <f t="shared" si="8"/>
        <v>76384.7</v>
      </c>
      <c r="F23" s="35">
        <f t="shared" si="9"/>
        <v>59569.475000000006</v>
      </c>
      <c r="G23" s="12">
        <f t="shared" si="0"/>
        <v>47711.60599999999</v>
      </c>
      <c r="H23" s="12">
        <f t="shared" si="10"/>
        <v>80.0940515255506</v>
      </c>
      <c r="I23" s="12">
        <f t="shared" si="11"/>
        <v>62.46225487564917</v>
      </c>
      <c r="J23" s="12">
        <f t="shared" si="12"/>
        <v>15904.5</v>
      </c>
      <c r="K23" s="12">
        <f t="shared" si="13"/>
        <v>11750</v>
      </c>
      <c r="L23" s="12">
        <f t="shared" si="14"/>
        <v>9792.524000000001</v>
      </c>
      <c r="M23" s="12">
        <f t="shared" si="15"/>
        <v>83.34062978723405</v>
      </c>
      <c r="N23" s="12">
        <f t="shared" si="16"/>
        <v>61.57077556666353</v>
      </c>
      <c r="O23" s="12">
        <f t="shared" si="1"/>
        <v>6090.2</v>
      </c>
      <c r="P23" s="12">
        <f t="shared" si="2"/>
        <v>4290.200000000001</v>
      </c>
      <c r="Q23" s="12">
        <f t="shared" si="3"/>
        <v>2276.8</v>
      </c>
      <c r="R23" s="12">
        <f t="shared" si="17"/>
        <v>53.06978695631904</v>
      </c>
      <c r="S23" s="11">
        <f t="shared" si="18"/>
        <v>37.384650750385866</v>
      </c>
      <c r="T23" s="39">
        <v>124.1</v>
      </c>
      <c r="U23" s="39">
        <v>93.1</v>
      </c>
      <c r="V23" s="12">
        <v>0</v>
      </c>
      <c r="W23" s="12">
        <f t="shared" si="19"/>
        <v>0</v>
      </c>
      <c r="X23" s="11">
        <f t="shared" si="20"/>
        <v>0</v>
      </c>
      <c r="Y23" s="39">
        <v>370</v>
      </c>
      <c r="Z23" s="39">
        <v>325</v>
      </c>
      <c r="AA23" s="12">
        <v>370</v>
      </c>
      <c r="AB23" s="12">
        <f t="shared" si="21"/>
        <v>113.84615384615384</v>
      </c>
      <c r="AC23" s="11">
        <f t="shared" si="22"/>
        <v>100</v>
      </c>
      <c r="AD23" s="11">
        <v>3006.1</v>
      </c>
      <c r="AE23" s="11">
        <v>2207.1</v>
      </c>
      <c r="AF23" s="11">
        <v>1897.4</v>
      </c>
      <c r="AG23" s="12">
        <f t="shared" si="23"/>
        <v>85.9680123238639</v>
      </c>
      <c r="AH23" s="11">
        <f t="shared" si="24"/>
        <v>63.11832607032368</v>
      </c>
      <c r="AI23" s="39">
        <v>5966.099999999999</v>
      </c>
      <c r="AJ23" s="39">
        <v>4197.1</v>
      </c>
      <c r="AK23" s="12">
        <v>2276.8</v>
      </c>
      <c r="AL23" s="12">
        <f t="shared" si="25"/>
        <v>54.24698005765885</v>
      </c>
      <c r="AM23" s="11">
        <f t="shared" si="26"/>
        <v>38.16228356883057</v>
      </c>
      <c r="AN23" s="39">
        <v>460</v>
      </c>
      <c r="AO23" s="39">
        <v>352</v>
      </c>
      <c r="AP23" s="12">
        <v>280</v>
      </c>
      <c r="AQ23" s="12">
        <f t="shared" si="27"/>
        <v>79.54545454545455</v>
      </c>
      <c r="AR23" s="11">
        <f t="shared" si="28"/>
        <v>60.86956521739131</v>
      </c>
      <c r="AS23" s="13">
        <v>0</v>
      </c>
      <c r="AT23" s="13">
        <v>0</v>
      </c>
      <c r="AU23" s="12">
        <v>0</v>
      </c>
      <c r="AV23" s="12" t="e">
        <f t="shared" si="29"/>
        <v>#DIV/0!</v>
      </c>
      <c r="AW23" s="11" t="e">
        <f t="shared" si="30"/>
        <v>#DIV/0!</v>
      </c>
      <c r="AX23" s="13">
        <v>0</v>
      </c>
      <c r="AY23" s="13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50642.9</v>
      </c>
      <c r="BE23" s="11">
        <v>37982.175</v>
      </c>
      <c r="BF23" s="11">
        <v>37982.2</v>
      </c>
      <c r="BG23" s="14">
        <v>0</v>
      </c>
      <c r="BH23" s="14">
        <v>0</v>
      </c>
      <c r="BI23" s="14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2">
        <f t="shared" si="4"/>
        <v>1028.2</v>
      </c>
      <c r="BT23" s="12">
        <f t="shared" si="4"/>
        <v>771.2</v>
      </c>
      <c r="BU23" s="12">
        <f t="shared" si="5"/>
        <v>1136.75</v>
      </c>
      <c r="BV23" s="12">
        <f t="shared" si="31"/>
        <v>147.40015560165972</v>
      </c>
      <c r="BW23" s="11">
        <f t="shared" si="32"/>
        <v>110.55728457498542</v>
      </c>
      <c r="BX23" s="39">
        <v>1028.2</v>
      </c>
      <c r="BY23" s="39">
        <v>771.2</v>
      </c>
      <c r="BZ23" s="12">
        <v>869.95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1">
        <v>266.8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39">
        <v>4950</v>
      </c>
      <c r="CT23" s="39">
        <v>3804.5</v>
      </c>
      <c r="CU23" s="11">
        <v>3554.5</v>
      </c>
      <c r="CV23" s="11">
        <v>1300</v>
      </c>
      <c r="CW23" s="11">
        <v>975</v>
      </c>
      <c r="CX23" s="11">
        <v>906.1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277.074</v>
      </c>
      <c r="DE23" s="11">
        <v>0</v>
      </c>
      <c r="DF23" s="11">
        <v>0</v>
      </c>
      <c r="DG23" s="11">
        <v>0</v>
      </c>
      <c r="DH23" s="11">
        <v>0</v>
      </c>
      <c r="DI23" s="11">
        <v>0</v>
      </c>
      <c r="DJ23" s="11">
        <v>0</v>
      </c>
      <c r="DK23" s="11">
        <v>0</v>
      </c>
      <c r="DL23" s="12">
        <f t="shared" si="33"/>
        <v>66547.4</v>
      </c>
      <c r="DM23" s="12">
        <f t="shared" si="34"/>
        <v>49732.175</v>
      </c>
      <c r="DN23" s="12">
        <f t="shared" si="35"/>
        <v>47774.723999999995</v>
      </c>
      <c r="DO23" s="11">
        <v>0</v>
      </c>
      <c r="DP23" s="11">
        <v>0</v>
      </c>
      <c r="DQ23" s="11">
        <v>0</v>
      </c>
      <c r="DR23" s="11">
        <v>9837.3</v>
      </c>
      <c r="DS23" s="11">
        <v>9837.3</v>
      </c>
      <c r="DT23" s="11">
        <v>-63.118</v>
      </c>
      <c r="DU23" s="11">
        <v>0</v>
      </c>
      <c r="DV23" s="11">
        <v>0</v>
      </c>
      <c r="DW23" s="11">
        <v>0</v>
      </c>
      <c r="DX23" s="11">
        <v>0</v>
      </c>
      <c r="DY23" s="11"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v>0</v>
      </c>
      <c r="EE23" s="11">
        <v>0</v>
      </c>
      <c r="EF23" s="11">
        <v>0</v>
      </c>
      <c r="EG23" s="11">
        <v>0</v>
      </c>
      <c r="EH23" s="12">
        <f t="shared" si="6"/>
        <v>9837.3</v>
      </c>
      <c r="EI23" s="12">
        <f t="shared" si="36"/>
        <v>9837.3</v>
      </c>
      <c r="EJ23" s="12">
        <f t="shared" si="7"/>
        <v>-63.118</v>
      </c>
      <c r="EL23" s="15"/>
      <c r="EM23" s="15"/>
      <c r="EN23" s="15"/>
      <c r="EO23" s="15"/>
      <c r="EP23" s="15"/>
      <c r="EQ23" s="15"/>
      <c r="ER23" s="15"/>
      <c r="EU23" s="15"/>
      <c r="EW23" s="15"/>
      <c r="EY23" s="15"/>
    </row>
    <row r="24" spans="1:155" s="16" customFormat="1" ht="20.25" customHeight="1">
      <c r="A24" s="21">
        <v>15</v>
      </c>
      <c r="B24" s="42" t="s">
        <v>69</v>
      </c>
      <c r="C24" s="11">
        <v>15373.1097</v>
      </c>
      <c r="D24" s="40">
        <v>1083.0955</v>
      </c>
      <c r="E24" s="26">
        <f t="shared" si="8"/>
        <v>74823.8</v>
      </c>
      <c r="F24" s="35">
        <f t="shared" si="9"/>
        <v>58459.90000000001</v>
      </c>
      <c r="G24" s="12">
        <f t="shared" si="0"/>
        <v>39290.418000000005</v>
      </c>
      <c r="H24" s="12">
        <f t="shared" si="10"/>
        <v>67.20917757300303</v>
      </c>
      <c r="I24" s="12">
        <f t="shared" si="11"/>
        <v>52.510588876801236</v>
      </c>
      <c r="J24" s="12">
        <f t="shared" si="12"/>
        <v>15272.399999999998</v>
      </c>
      <c r="K24" s="12">
        <f t="shared" si="13"/>
        <v>9953.1</v>
      </c>
      <c r="L24" s="12">
        <f t="shared" si="14"/>
        <v>6156.6179999999995</v>
      </c>
      <c r="M24" s="12">
        <f t="shared" si="15"/>
        <v>61.85628598125207</v>
      </c>
      <c r="N24" s="12">
        <f t="shared" si="16"/>
        <v>40.31205311542391</v>
      </c>
      <c r="O24" s="12">
        <f t="shared" si="1"/>
        <v>7130.4</v>
      </c>
      <c r="P24" s="12">
        <f t="shared" si="2"/>
        <v>4032.1</v>
      </c>
      <c r="Q24" s="12">
        <f t="shared" si="3"/>
        <v>2211.2180000000003</v>
      </c>
      <c r="R24" s="12">
        <f t="shared" si="17"/>
        <v>54.840356141960775</v>
      </c>
      <c r="S24" s="11">
        <f t="shared" si="18"/>
        <v>31.011135420172785</v>
      </c>
      <c r="T24" s="39">
        <v>0</v>
      </c>
      <c r="U24" s="39">
        <v>0</v>
      </c>
      <c r="V24" s="12">
        <v>4.318</v>
      </c>
      <c r="W24" s="12" t="e">
        <f t="shared" si="19"/>
        <v>#DIV/0!</v>
      </c>
      <c r="X24" s="11" t="e">
        <f t="shared" si="20"/>
        <v>#DIV/0!</v>
      </c>
      <c r="Y24" s="39">
        <v>582.1999999999998</v>
      </c>
      <c r="Z24" s="39">
        <v>500</v>
      </c>
      <c r="AA24" s="12">
        <v>1477.3</v>
      </c>
      <c r="AB24" s="12">
        <f t="shared" si="21"/>
        <v>295.46000000000004</v>
      </c>
      <c r="AC24" s="11">
        <f t="shared" si="22"/>
        <v>253.74441772586746</v>
      </c>
      <c r="AD24" s="11">
        <v>2763.6</v>
      </c>
      <c r="AE24" s="11">
        <v>1800</v>
      </c>
      <c r="AF24" s="11">
        <v>285.7</v>
      </c>
      <c r="AG24" s="12">
        <f t="shared" si="23"/>
        <v>15.87222222222222</v>
      </c>
      <c r="AH24" s="11">
        <f t="shared" si="24"/>
        <v>10.337964973223333</v>
      </c>
      <c r="AI24" s="39">
        <v>7130.4</v>
      </c>
      <c r="AJ24" s="39">
        <v>4032.1</v>
      </c>
      <c r="AK24" s="12">
        <v>2206.9</v>
      </c>
      <c r="AL24" s="12">
        <f t="shared" si="25"/>
        <v>54.73326554400933</v>
      </c>
      <c r="AM24" s="11">
        <f t="shared" si="26"/>
        <v>30.95057780769663</v>
      </c>
      <c r="AN24" s="39">
        <v>168</v>
      </c>
      <c r="AO24" s="39">
        <v>126</v>
      </c>
      <c r="AP24" s="12">
        <v>131</v>
      </c>
      <c r="AQ24" s="12">
        <f t="shared" si="27"/>
        <v>103.96825396825398</v>
      </c>
      <c r="AR24" s="11">
        <f t="shared" si="28"/>
        <v>77.97619047619048</v>
      </c>
      <c r="AS24" s="13">
        <v>0</v>
      </c>
      <c r="AT24" s="13">
        <v>0</v>
      </c>
      <c r="AU24" s="12">
        <v>0</v>
      </c>
      <c r="AV24" s="12" t="e">
        <f t="shared" si="29"/>
        <v>#DIV/0!</v>
      </c>
      <c r="AW24" s="11" t="e">
        <f t="shared" si="30"/>
        <v>#DIV/0!</v>
      </c>
      <c r="AX24" s="13">
        <v>0</v>
      </c>
      <c r="AY24" s="13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44178.4</v>
      </c>
      <c r="BE24" s="11">
        <v>33133.8</v>
      </c>
      <c r="BF24" s="11">
        <v>33133.8</v>
      </c>
      <c r="BG24" s="14">
        <v>0</v>
      </c>
      <c r="BH24" s="14">
        <v>0</v>
      </c>
      <c r="BI24" s="14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2">
        <f t="shared" si="4"/>
        <v>3168.2</v>
      </c>
      <c r="BT24" s="12">
        <f t="shared" si="4"/>
        <v>2400</v>
      </c>
      <c r="BU24" s="12">
        <f t="shared" si="5"/>
        <v>1384.4</v>
      </c>
      <c r="BV24" s="12">
        <f t="shared" si="31"/>
        <v>57.683333333333344</v>
      </c>
      <c r="BW24" s="11">
        <f t="shared" si="32"/>
        <v>43.696736317151704</v>
      </c>
      <c r="BX24" s="39">
        <v>1541.3</v>
      </c>
      <c r="BY24" s="39">
        <v>1200</v>
      </c>
      <c r="BZ24" s="12">
        <v>788.4</v>
      </c>
      <c r="CA24" s="11">
        <v>1026.9</v>
      </c>
      <c r="CB24" s="11">
        <v>750</v>
      </c>
      <c r="CC24" s="12">
        <v>216</v>
      </c>
      <c r="CD24" s="12">
        <v>0</v>
      </c>
      <c r="CE24" s="12">
        <v>0</v>
      </c>
      <c r="CF24" s="12">
        <v>0</v>
      </c>
      <c r="CG24" s="39">
        <v>600</v>
      </c>
      <c r="CH24" s="39">
        <v>450</v>
      </c>
      <c r="CI24" s="11">
        <v>380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39">
        <v>1460</v>
      </c>
      <c r="CT24" s="39">
        <v>1095</v>
      </c>
      <c r="CU24" s="11">
        <v>667</v>
      </c>
      <c r="CV24" s="11">
        <v>760</v>
      </c>
      <c r="CW24" s="11">
        <v>570</v>
      </c>
      <c r="CX24" s="11">
        <v>377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1">
        <v>0</v>
      </c>
      <c r="DH24" s="11">
        <v>0</v>
      </c>
      <c r="DI24" s="11">
        <v>0</v>
      </c>
      <c r="DJ24" s="11">
        <v>0</v>
      </c>
      <c r="DK24" s="11">
        <v>0</v>
      </c>
      <c r="DL24" s="12">
        <f t="shared" si="33"/>
        <v>59450.8</v>
      </c>
      <c r="DM24" s="12">
        <f t="shared" si="34"/>
        <v>43086.9</v>
      </c>
      <c r="DN24" s="12">
        <f t="shared" si="35"/>
        <v>39290.418000000005</v>
      </c>
      <c r="DO24" s="11">
        <v>0</v>
      </c>
      <c r="DP24" s="11">
        <v>0</v>
      </c>
      <c r="DQ24" s="11">
        <v>0</v>
      </c>
      <c r="DR24" s="11">
        <v>15373</v>
      </c>
      <c r="DS24" s="11">
        <v>15373</v>
      </c>
      <c r="DT24" s="11">
        <v>0</v>
      </c>
      <c r="DU24" s="11">
        <v>0</v>
      </c>
      <c r="DV24" s="11">
        <v>0</v>
      </c>
      <c r="DW24" s="11">
        <v>0</v>
      </c>
      <c r="DX24" s="11">
        <v>0</v>
      </c>
      <c r="DY24" s="11"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v>9010</v>
      </c>
      <c r="EE24" s="11">
        <v>8871.667</v>
      </c>
      <c r="EF24" s="11">
        <v>8871.667</v>
      </c>
      <c r="EG24" s="11">
        <v>0</v>
      </c>
      <c r="EH24" s="12">
        <f t="shared" si="6"/>
        <v>24383</v>
      </c>
      <c r="EI24" s="12">
        <f t="shared" si="36"/>
        <v>24244.667</v>
      </c>
      <c r="EJ24" s="12">
        <f t="shared" si="7"/>
        <v>8871.667</v>
      </c>
      <c r="EL24" s="15"/>
      <c r="EM24" s="15"/>
      <c r="EN24" s="15"/>
      <c r="EO24" s="15"/>
      <c r="EP24" s="15"/>
      <c r="EQ24" s="15"/>
      <c r="ER24" s="15"/>
      <c r="EU24" s="15"/>
      <c r="EW24" s="15"/>
      <c r="EY24" s="15"/>
    </row>
    <row r="25" spans="1:155" s="16" customFormat="1" ht="20.25" customHeight="1">
      <c r="A25" s="21">
        <v>16</v>
      </c>
      <c r="B25" s="42" t="s">
        <v>70</v>
      </c>
      <c r="C25" s="11">
        <v>41308.1165</v>
      </c>
      <c r="D25" s="40">
        <v>77151.5118</v>
      </c>
      <c r="E25" s="26">
        <f t="shared" si="8"/>
        <v>707763.4999999999</v>
      </c>
      <c r="F25" s="35">
        <f t="shared" si="9"/>
        <v>507796.57500000007</v>
      </c>
      <c r="G25" s="12">
        <f t="shared" si="0"/>
        <v>489666.33</v>
      </c>
      <c r="H25" s="12">
        <f t="shared" si="10"/>
        <v>96.42962440225202</v>
      </c>
      <c r="I25" s="12">
        <f t="shared" si="11"/>
        <v>69.18502155027775</v>
      </c>
      <c r="J25" s="12">
        <f t="shared" si="12"/>
        <v>206581.40000000002</v>
      </c>
      <c r="K25" s="12">
        <f t="shared" si="13"/>
        <v>132629.5</v>
      </c>
      <c r="L25" s="12">
        <f t="shared" si="14"/>
        <v>114499.33</v>
      </c>
      <c r="M25" s="12">
        <f t="shared" si="15"/>
        <v>86.33021311246743</v>
      </c>
      <c r="N25" s="12">
        <f t="shared" si="16"/>
        <v>55.42576921252348</v>
      </c>
      <c r="O25" s="12">
        <f t="shared" si="1"/>
        <v>83339.6</v>
      </c>
      <c r="P25" s="12">
        <f t="shared" si="2"/>
        <v>52339.6</v>
      </c>
      <c r="Q25" s="12">
        <f t="shared" si="3"/>
        <v>46325.5</v>
      </c>
      <c r="R25" s="12">
        <f t="shared" si="17"/>
        <v>88.50946510863668</v>
      </c>
      <c r="S25" s="11">
        <f t="shared" si="18"/>
        <v>55.58641990122343</v>
      </c>
      <c r="T25" s="39">
        <v>339.60000000000036</v>
      </c>
      <c r="U25" s="39">
        <v>339.60000000000036</v>
      </c>
      <c r="V25" s="12">
        <v>2680.5</v>
      </c>
      <c r="W25" s="12">
        <f t="shared" si="19"/>
        <v>789.3109540636034</v>
      </c>
      <c r="X25" s="11">
        <f t="shared" si="20"/>
        <v>789.3109540636034</v>
      </c>
      <c r="Y25" s="39">
        <v>269.0999999999999</v>
      </c>
      <c r="Z25" s="39">
        <v>269.0999999999999</v>
      </c>
      <c r="AA25" s="12">
        <v>1084.7</v>
      </c>
      <c r="AB25" s="12">
        <f t="shared" si="21"/>
        <v>403.08435525826843</v>
      </c>
      <c r="AC25" s="11">
        <f t="shared" si="22"/>
        <v>403.08435525826843</v>
      </c>
      <c r="AD25" s="11">
        <v>29525.8</v>
      </c>
      <c r="AE25" s="11">
        <v>14806.3</v>
      </c>
      <c r="AF25" s="11">
        <v>7654.8</v>
      </c>
      <c r="AG25" s="12">
        <f t="shared" si="23"/>
        <v>51.69961435334959</v>
      </c>
      <c r="AH25" s="11">
        <f t="shared" si="24"/>
        <v>25.925800486354305</v>
      </c>
      <c r="AI25" s="39">
        <v>83000</v>
      </c>
      <c r="AJ25" s="39">
        <v>52000</v>
      </c>
      <c r="AK25" s="12">
        <v>43645</v>
      </c>
      <c r="AL25" s="12">
        <f t="shared" si="25"/>
        <v>83.9326923076923</v>
      </c>
      <c r="AM25" s="11">
        <f t="shared" si="26"/>
        <v>52.58433734939759</v>
      </c>
      <c r="AN25" s="39">
        <v>15889.5</v>
      </c>
      <c r="AO25" s="39">
        <v>12357</v>
      </c>
      <c r="AP25" s="12">
        <v>9294.8</v>
      </c>
      <c r="AQ25" s="12">
        <f t="shared" si="27"/>
        <v>75.21890426478917</v>
      </c>
      <c r="AR25" s="11">
        <f t="shared" si="28"/>
        <v>58.496491393687656</v>
      </c>
      <c r="AS25" s="13">
        <v>7000</v>
      </c>
      <c r="AT25" s="13">
        <v>5250</v>
      </c>
      <c r="AU25" s="12">
        <v>7488.6</v>
      </c>
      <c r="AV25" s="12">
        <f t="shared" si="29"/>
        <v>142.64000000000001</v>
      </c>
      <c r="AW25" s="11">
        <f t="shared" si="30"/>
        <v>106.98</v>
      </c>
      <c r="AX25" s="13">
        <v>0</v>
      </c>
      <c r="AY25" s="13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497490.9</v>
      </c>
      <c r="BE25" s="11">
        <v>373118.17500000005</v>
      </c>
      <c r="BF25" s="11">
        <v>373118.2</v>
      </c>
      <c r="BG25" s="14">
        <v>0</v>
      </c>
      <c r="BH25" s="14">
        <v>0</v>
      </c>
      <c r="BI25" s="14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2">
        <f t="shared" si="4"/>
        <v>7235.8</v>
      </c>
      <c r="BT25" s="12">
        <f t="shared" si="4"/>
        <v>5130</v>
      </c>
      <c r="BU25" s="12">
        <f t="shared" si="5"/>
        <v>4507</v>
      </c>
      <c r="BV25" s="12">
        <f t="shared" si="31"/>
        <v>87.85575048732943</v>
      </c>
      <c r="BW25" s="11">
        <f t="shared" si="32"/>
        <v>62.28751485668481</v>
      </c>
      <c r="BX25" s="39">
        <v>2880.2</v>
      </c>
      <c r="BY25" s="39">
        <v>2130</v>
      </c>
      <c r="BZ25" s="12">
        <v>1775.5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39">
        <v>4355.6</v>
      </c>
      <c r="CH25" s="39">
        <v>3000</v>
      </c>
      <c r="CI25" s="11">
        <v>2731.5</v>
      </c>
      <c r="CJ25" s="11">
        <v>0</v>
      </c>
      <c r="CK25" s="11">
        <v>0</v>
      </c>
      <c r="CL25" s="11">
        <v>0</v>
      </c>
      <c r="CM25" s="11">
        <v>3691.2000000000003</v>
      </c>
      <c r="CN25" s="11">
        <v>2048.9</v>
      </c>
      <c r="CO25" s="11">
        <v>2048.8</v>
      </c>
      <c r="CP25" s="11">
        <v>0</v>
      </c>
      <c r="CQ25" s="11"/>
      <c r="CR25" s="11">
        <v>126</v>
      </c>
      <c r="CS25" s="39">
        <v>62921.600000000006</v>
      </c>
      <c r="CT25" s="39">
        <v>42177.5</v>
      </c>
      <c r="CU25" s="11">
        <v>37978</v>
      </c>
      <c r="CV25" s="11">
        <v>21100</v>
      </c>
      <c r="CW25" s="11">
        <v>12950</v>
      </c>
      <c r="CX25" s="11">
        <v>14710.3</v>
      </c>
      <c r="CY25" s="11">
        <v>0</v>
      </c>
      <c r="CZ25" s="11">
        <v>0</v>
      </c>
      <c r="DA25" s="11">
        <v>0</v>
      </c>
      <c r="DB25" s="11">
        <v>400</v>
      </c>
      <c r="DC25" s="11">
        <v>300</v>
      </c>
      <c r="DD25" s="11">
        <v>39.93</v>
      </c>
      <c r="DE25" s="11">
        <v>0</v>
      </c>
      <c r="DF25" s="11">
        <v>0</v>
      </c>
      <c r="DG25" s="11">
        <v>0</v>
      </c>
      <c r="DH25" s="11">
        <v>0</v>
      </c>
      <c r="DI25" s="11">
        <v>0</v>
      </c>
      <c r="DJ25" s="11">
        <v>0</v>
      </c>
      <c r="DK25" s="11">
        <v>0</v>
      </c>
      <c r="DL25" s="12">
        <f t="shared" si="33"/>
        <v>707763.4999999999</v>
      </c>
      <c r="DM25" s="12">
        <f t="shared" si="34"/>
        <v>507796.57500000007</v>
      </c>
      <c r="DN25" s="12">
        <f t="shared" si="35"/>
        <v>489666.33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v>0</v>
      </c>
      <c r="DY25" s="11"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v>140</v>
      </c>
      <c r="EE25" s="11">
        <v>135</v>
      </c>
      <c r="EF25" s="11">
        <v>135</v>
      </c>
      <c r="EG25" s="11">
        <v>0</v>
      </c>
      <c r="EH25" s="12">
        <f t="shared" si="6"/>
        <v>140</v>
      </c>
      <c r="EI25" s="12">
        <f t="shared" si="36"/>
        <v>135</v>
      </c>
      <c r="EJ25" s="12">
        <f t="shared" si="7"/>
        <v>135</v>
      </c>
      <c r="EL25" s="15"/>
      <c r="EM25" s="15"/>
      <c r="EN25" s="15"/>
      <c r="EO25" s="15"/>
      <c r="EP25" s="15"/>
      <c r="EQ25" s="15"/>
      <c r="ER25" s="15"/>
      <c r="EU25" s="15"/>
      <c r="EW25" s="15"/>
      <c r="EY25" s="15"/>
    </row>
    <row r="26" spans="1:155" s="16" customFormat="1" ht="20.25" customHeight="1">
      <c r="A26" s="21">
        <v>17</v>
      </c>
      <c r="B26" s="42" t="s">
        <v>71</v>
      </c>
      <c r="C26" s="11">
        <v>571.027</v>
      </c>
      <c r="D26" s="40">
        <v>405.9702</v>
      </c>
      <c r="E26" s="26">
        <f t="shared" si="8"/>
        <v>41614.5</v>
      </c>
      <c r="F26" s="35">
        <f t="shared" si="9"/>
        <v>31599.449999999997</v>
      </c>
      <c r="G26" s="12">
        <f t="shared" si="0"/>
        <v>28140.7979</v>
      </c>
      <c r="H26" s="12">
        <f t="shared" si="10"/>
        <v>89.05470791422005</v>
      </c>
      <c r="I26" s="12">
        <f t="shared" si="11"/>
        <v>67.6225784281921</v>
      </c>
      <c r="J26" s="12">
        <f t="shared" si="12"/>
        <v>11530.7</v>
      </c>
      <c r="K26" s="12">
        <f t="shared" si="13"/>
        <v>9036.6</v>
      </c>
      <c r="L26" s="12">
        <f t="shared" si="14"/>
        <v>5577.8979</v>
      </c>
      <c r="M26" s="12">
        <f t="shared" si="15"/>
        <v>61.725625788460256</v>
      </c>
      <c r="N26" s="12">
        <f t="shared" si="16"/>
        <v>48.374321593658664</v>
      </c>
      <c r="O26" s="12">
        <f t="shared" si="1"/>
        <v>5258.2</v>
      </c>
      <c r="P26" s="12">
        <f t="shared" si="2"/>
        <v>4033.2</v>
      </c>
      <c r="Q26" s="12">
        <f t="shared" si="3"/>
        <v>2415</v>
      </c>
      <c r="R26" s="12">
        <f t="shared" si="17"/>
        <v>59.878012496280874</v>
      </c>
      <c r="S26" s="11">
        <f t="shared" si="18"/>
        <v>45.928264425088436</v>
      </c>
      <c r="T26" s="39">
        <v>0</v>
      </c>
      <c r="U26" s="39">
        <v>0</v>
      </c>
      <c r="V26" s="12">
        <v>0</v>
      </c>
      <c r="W26" s="12" t="e">
        <f t="shared" si="19"/>
        <v>#DIV/0!</v>
      </c>
      <c r="X26" s="11" t="e">
        <f t="shared" si="20"/>
        <v>#DIV/0!</v>
      </c>
      <c r="Y26" s="39">
        <v>213.0999999999999</v>
      </c>
      <c r="Z26" s="39">
        <v>213.0999999999999</v>
      </c>
      <c r="AA26" s="12">
        <v>519.3</v>
      </c>
      <c r="AB26" s="12">
        <f t="shared" si="21"/>
        <v>243.6884091975599</v>
      </c>
      <c r="AC26" s="11">
        <f t="shared" si="22"/>
        <v>243.6884091975599</v>
      </c>
      <c r="AD26" s="11">
        <v>2783.2</v>
      </c>
      <c r="AE26" s="11">
        <v>2133.2</v>
      </c>
      <c r="AF26" s="11">
        <v>471.7</v>
      </c>
      <c r="AG26" s="12">
        <f t="shared" si="23"/>
        <v>22.11231951997</v>
      </c>
      <c r="AH26" s="11">
        <f t="shared" si="24"/>
        <v>16.948117275079046</v>
      </c>
      <c r="AI26" s="39">
        <v>5258.2</v>
      </c>
      <c r="AJ26" s="39">
        <v>4033.2</v>
      </c>
      <c r="AK26" s="12">
        <v>2415</v>
      </c>
      <c r="AL26" s="12">
        <f t="shared" si="25"/>
        <v>59.878012496280874</v>
      </c>
      <c r="AM26" s="11">
        <f t="shared" si="26"/>
        <v>45.928264425088436</v>
      </c>
      <c r="AN26" s="39">
        <v>272</v>
      </c>
      <c r="AO26" s="39">
        <v>204</v>
      </c>
      <c r="AP26" s="12">
        <v>0</v>
      </c>
      <c r="AQ26" s="12">
        <f t="shared" si="27"/>
        <v>0</v>
      </c>
      <c r="AR26" s="11">
        <f t="shared" si="28"/>
        <v>0</v>
      </c>
      <c r="AS26" s="13">
        <v>0</v>
      </c>
      <c r="AT26" s="13">
        <v>0</v>
      </c>
      <c r="AU26" s="12">
        <v>0</v>
      </c>
      <c r="AV26" s="12" t="e">
        <f t="shared" si="29"/>
        <v>#DIV/0!</v>
      </c>
      <c r="AW26" s="11" t="e">
        <f t="shared" si="30"/>
        <v>#DIV/0!</v>
      </c>
      <c r="AX26" s="13">
        <v>0</v>
      </c>
      <c r="AY26" s="13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30083.8</v>
      </c>
      <c r="BE26" s="11">
        <v>22562.85</v>
      </c>
      <c r="BF26" s="11">
        <v>22562.9</v>
      </c>
      <c r="BG26" s="14">
        <v>0</v>
      </c>
      <c r="BH26" s="14">
        <v>0</v>
      </c>
      <c r="BI26" s="14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2">
        <f t="shared" si="4"/>
        <v>850</v>
      </c>
      <c r="BT26" s="12">
        <f t="shared" si="4"/>
        <v>637.5</v>
      </c>
      <c r="BU26" s="12">
        <f t="shared" si="5"/>
        <v>95</v>
      </c>
      <c r="BV26" s="12">
        <f t="shared" si="31"/>
        <v>14.901960784313726</v>
      </c>
      <c r="BW26" s="11">
        <f t="shared" si="32"/>
        <v>11.176470588235295</v>
      </c>
      <c r="BX26" s="39">
        <v>850</v>
      </c>
      <c r="BY26" s="39">
        <v>637.5</v>
      </c>
      <c r="BZ26" s="12">
        <v>95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0</v>
      </c>
      <c r="CP26" s="11">
        <v>0</v>
      </c>
      <c r="CQ26" s="11">
        <v>0</v>
      </c>
      <c r="CR26" s="11">
        <v>0</v>
      </c>
      <c r="CS26" s="39">
        <v>1686.1999999999998</v>
      </c>
      <c r="CT26" s="39">
        <v>1347.6</v>
      </c>
      <c r="CU26" s="11">
        <v>1975.3</v>
      </c>
      <c r="CV26" s="11">
        <v>486.2</v>
      </c>
      <c r="CW26" s="11">
        <v>364.6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v>0</v>
      </c>
      <c r="DG26" s="11">
        <v>0</v>
      </c>
      <c r="DH26" s="11">
        <v>468</v>
      </c>
      <c r="DI26" s="11">
        <v>468</v>
      </c>
      <c r="DJ26" s="11">
        <v>101.5979</v>
      </c>
      <c r="DK26" s="11">
        <v>0</v>
      </c>
      <c r="DL26" s="12">
        <f t="shared" si="33"/>
        <v>41614.5</v>
      </c>
      <c r="DM26" s="12">
        <f t="shared" si="34"/>
        <v>31599.449999999997</v>
      </c>
      <c r="DN26" s="12">
        <f t="shared" si="35"/>
        <v>28140.7979</v>
      </c>
      <c r="DO26" s="11">
        <v>0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v>0</v>
      </c>
      <c r="DY26" s="11"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v>9460</v>
      </c>
      <c r="EE26" s="11">
        <v>2385</v>
      </c>
      <c r="EF26" s="11">
        <v>2385</v>
      </c>
      <c r="EG26" s="11">
        <v>0</v>
      </c>
      <c r="EH26" s="12">
        <f t="shared" si="6"/>
        <v>9460</v>
      </c>
      <c r="EI26" s="12">
        <f t="shared" si="36"/>
        <v>2385</v>
      </c>
      <c r="EJ26" s="12">
        <f t="shared" si="7"/>
        <v>2385</v>
      </c>
      <c r="EL26" s="15"/>
      <c r="EM26" s="15"/>
      <c r="EN26" s="15"/>
      <c r="EO26" s="15"/>
      <c r="EP26" s="15"/>
      <c r="EQ26" s="15"/>
      <c r="ER26" s="15"/>
      <c r="EU26" s="15"/>
      <c r="EW26" s="15"/>
      <c r="EY26" s="15"/>
    </row>
    <row r="27" spans="1:155" s="16" customFormat="1" ht="20.25" customHeight="1">
      <c r="A27" s="21">
        <v>18</v>
      </c>
      <c r="B27" s="42" t="s">
        <v>72</v>
      </c>
      <c r="C27" s="11">
        <v>1620.881</v>
      </c>
      <c r="D27" s="40">
        <v>4528.1251</v>
      </c>
      <c r="E27" s="26">
        <f t="shared" si="8"/>
        <v>25724.8</v>
      </c>
      <c r="F27" s="35">
        <f t="shared" si="9"/>
        <v>18825.025</v>
      </c>
      <c r="G27" s="12">
        <f t="shared" si="0"/>
        <v>15601.302</v>
      </c>
      <c r="H27" s="12">
        <f t="shared" si="10"/>
        <v>82.8753321708736</v>
      </c>
      <c r="I27" s="12">
        <f t="shared" si="11"/>
        <v>60.6469321433014</v>
      </c>
      <c r="J27" s="12">
        <f t="shared" si="12"/>
        <v>6907.299999999999</v>
      </c>
      <c r="K27" s="12">
        <f t="shared" si="13"/>
        <v>4711.9</v>
      </c>
      <c r="L27" s="12">
        <f t="shared" si="14"/>
        <v>1488.2020000000002</v>
      </c>
      <c r="M27" s="12">
        <f t="shared" si="15"/>
        <v>31.583904582015755</v>
      </c>
      <c r="N27" s="12">
        <f t="shared" si="16"/>
        <v>21.54535057113489</v>
      </c>
      <c r="O27" s="12">
        <f t="shared" si="1"/>
        <v>4344.4</v>
      </c>
      <c r="P27" s="12">
        <f t="shared" si="2"/>
        <v>2800</v>
      </c>
      <c r="Q27" s="12">
        <f t="shared" si="3"/>
        <v>634.9</v>
      </c>
      <c r="R27" s="12">
        <f t="shared" si="17"/>
        <v>22.674999999999997</v>
      </c>
      <c r="S27" s="11">
        <f t="shared" si="18"/>
        <v>14.614216002209742</v>
      </c>
      <c r="T27" s="39">
        <v>0</v>
      </c>
      <c r="U27" s="39">
        <v>0</v>
      </c>
      <c r="V27" s="12">
        <v>0</v>
      </c>
      <c r="W27" s="12" t="e">
        <f t="shared" si="19"/>
        <v>#DIV/0!</v>
      </c>
      <c r="X27" s="11" t="e">
        <f t="shared" si="20"/>
        <v>#DIV/0!</v>
      </c>
      <c r="Y27" s="39">
        <v>0</v>
      </c>
      <c r="Z27" s="39">
        <v>0</v>
      </c>
      <c r="AA27" s="12">
        <v>334.302</v>
      </c>
      <c r="AB27" s="12" t="e">
        <f t="shared" si="21"/>
        <v>#DIV/0!</v>
      </c>
      <c r="AC27" s="11" t="e">
        <f t="shared" si="22"/>
        <v>#DIV/0!</v>
      </c>
      <c r="AD27" s="11">
        <v>1580.3999999999999</v>
      </c>
      <c r="AE27" s="11">
        <v>1175.9</v>
      </c>
      <c r="AF27" s="11">
        <v>378.6</v>
      </c>
      <c r="AG27" s="12">
        <f t="shared" si="23"/>
        <v>32.19661535844885</v>
      </c>
      <c r="AH27" s="11">
        <f t="shared" si="24"/>
        <v>23.955960516324986</v>
      </c>
      <c r="AI27" s="39">
        <v>4344.4</v>
      </c>
      <c r="AJ27" s="39">
        <v>2800</v>
      </c>
      <c r="AK27" s="12">
        <v>634.9</v>
      </c>
      <c r="AL27" s="12">
        <f t="shared" si="25"/>
        <v>22.674999999999997</v>
      </c>
      <c r="AM27" s="11">
        <f t="shared" si="26"/>
        <v>14.614216002209742</v>
      </c>
      <c r="AN27" s="39">
        <v>24</v>
      </c>
      <c r="AO27" s="39">
        <v>18</v>
      </c>
      <c r="AP27" s="12">
        <v>15</v>
      </c>
      <c r="AQ27" s="12">
        <f t="shared" si="27"/>
        <v>83.33333333333334</v>
      </c>
      <c r="AR27" s="11">
        <f t="shared" si="28"/>
        <v>62.5</v>
      </c>
      <c r="AS27" s="13">
        <v>0</v>
      </c>
      <c r="AT27" s="13">
        <v>0</v>
      </c>
      <c r="AU27" s="12">
        <v>0</v>
      </c>
      <c r="AV27" s="12" t="e">
        <f t="shared" si="29"/>
        <v>#DIV/0!</v>
      </c>
      <c r="AW27" s="11" t="e">
        <f t="shared" si="30"/>
        <v>#DIV/0!</v>
      </c>
      <c r="AX27" s="13">
        <v>0</v>
      </c>
      <c r="AY27" s="13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18817.5</v>
      </c>
      <c r="BE27" s="11">
        <v>14113.125</v>
      </c>
      <c r="BF27" s="11">
        <v>14113.1</v>
      </c>
      <c r="BG27" s="14">
        <v>0</v>
      </c>
      <c r="BH27" s="14">
        <v>0</v>
      </c>
      <c r="BI27" s="14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2">
        <f t="shared" si="4"/>
        <v>238.5</v>
      </c>
      <c r="BT27" s="12">
        <f t="shared" si="4"/>
        <v>180</v>
      </c>
      <c r="BU27" s="12">
        <f t="shared" si="5"/>
        <v>78</v>
      </c>
      <c r="BV27" s="12">
        <f t="shared" si="31"/>
        <v>43.333333333333336</v>
      </c>
      <c r="BW27" s="11">
        <f t="shared" si="32"/>
        <v>32.70440251572327</v>
      </c>
      <c r="BX27" s="39">
        <v>238.5</v>
      </c>
      <c r="BY27" s="39">
        <v>180</v>
      </c>
      <c r="BZ27" s="12">
        <v>78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v>0</v>
      </c>
      <c r="CO27" s="11">
        <v>0</v>
      </c>
      <c r="CP27" s="11">
        <v>0</v>
      </c>
      <c r="CQ27" s="11">
        <v>0</v>
      </c>
      <c r="CR27" s="11">
        <v>0</v>
      </c>
      <c r="CS27" s="39">
        <v>720</v>
      </c>
      <c r="CT27" s="39">
        <v>538</v>
      </c>
      <c r="CU27" s="11">
        <v>47.4</v>
      </c>
      <c r="CV27" s="11">
        <v>720</v>
      </c>
      <c r="CW27" s="11">
        <v>538</v>
      </c>
      <c r="CX27" s="11">
        <v>47.4</v>
      </c>
      <c r="CY27" s="11">
        <v>0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v>0</v>
      </c>
      <c r="DG27" s="11">
        <v>0</v>
      </c>
      <c r="DH27" s="11">
        <v>0</v>
      </c>
      <c r="DI27" s="11">
        <v>0</v>
      </c>
      <c r="DJ27" s="11">
        <v>0</v>
      </c>
      <c r="DK27" s="11">
        <v>0</v>
      </c>
      <c r="DL27" s="12">
        <f t="shared" si="33"/>
        <v>25724.8</v>
      </c>
      <c r="DM27" s="12">
        <f t="shared" si="34"/>
        <v>18825.025</v>
      </c>
      <c r="DN27" s="12">
        <f t="shared" si="35"/>
        <v>15601.302</v>
      </c>
      <c r="DO27" s="11">
        <v>0</v>
      </c>
      <c r="DP27" s="11">
        <v>0</v>
      </c>
      <c r="DQ27" s="11">
        <v>0</v>
      </c>
      <c r="DR27" s="11">
        <v>0</v>
      </c>
      <c r="DS27" s="11"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v>0</v>
      </c>
      <c r="DY27" s="11"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v>0</v>
      </c>
      <c r="EE27" s="11">
        <v>0</v>
      </c>
      <c r="EF27" s="11">
        <v>0</v>
      </c>
      <c r="EG27" s="11">
        <v>0</v>
      </c>
      <c r="EH27" s="12">
        <f t="shared" si="6"/>
        <v>0</v>
      </c>
      <c r="EI27" s="12">
        <f t="shared" si="36"/>
        <v>0</v>
      </c>
      <c r="EJ27" s="12">
        <f t="shared" si="7"/>
        <v>0</v>
      </c>
      <c r="EL27" s="15"/>
      <c r="EM27" s="15"/>
      <c r="EN27" s="15"/>
      <c r="EO27" s="15"/>
      <c r="EP27" s="15"/>
      <c r="EQ27" s="15"/>
      <c r="ER27" s="15"/>
      <c r="EU27" s="15"/>
      <c r="EW27" s="15"/>
      <c r="EY27" s="15"/>
    </row>
    <row r="28" spans="1:155" s="16" customFormat="1" ht="20.25" customHeight="1">
      <c r="A28" s="21">
        <v>19</v>
      </c>
      <c r="B28" s="42" t="s">
        <v>73</v>
      </c>
      <c r="C28" s="11">
        <v>576.5106</v>
      </c>
      <c r="D28" s="40">
        <v>137.2365</v>
      </c>
      <c r="E28" s="26">
        <f t="shared" si="8"/>
        <v>48970.5</v>
      </c>
      <c r="F28" s="35">
        <f t="shared" si="9"/>
        <v>34666.2</v>
      </c>
      <c r="G28" s="12">
        <f t="shared" si="0"/>
        <v>32991.100000000006</v>
      </c>
      <c r="H28" s="12">
        <f t="shared" si="10"/>
        <v>95.16791572194244</v>
      </c>
      <c r="I28" s="12">
        <f t="shared" si="11"/>
        <v>67.3693345994017</v>
      </c>
      <c r="J28" s="12">
        <f t="shared" si="12"/>
        <v>11617.3</v>
      </c>
      <c r="K28" s="12">
        <f t="shared" si="13"/>
        <v>6651.3</v>
      </c>
      <c r="L28" s="12">
        <f t="shared" si="14"/>
        <v>4976.2</v>
      </c>
      <c r="M28" s="12">
        <f t="shared" si="15"/>
        <v>74.81544961135417</v>
      </c>
      <c r="N28" s="12">
        <f t="shared" si="16"/>
        <v>42.834393533781515</v>
      </c>
      <c r="O28" s="12">
        <f t="shared" si="1"/>
        <v>4759.9</v>
      </c>
      <c r="P28" s="12">
        <f t="shared" si="2"/>
        <v>2000</v>
      </c>
      <c r="Q28" s="12">
        <f t="shared" si="3"/>
        <v>1347.1</v>
      </c>
      <c r="R28" s="12">
        <f t="shared" si="17"/>
        <v>67.355</v>
      </c>
      <c r="S28" s="11">
        <f t="shared" si="18"/>
        <v>28.30101472720015</v>
      </c>
      <c r="T28" s="39">
        <v>0</v>
      </c>
      <c r="U28" s="39">
        <v>0</v>
      </c>
      <c r="V28" s="12">
        <v>0</v>
      </c>
      <c r="W28" s="12" t="e">
        <f t="shared" si="19"/>
        <v>#DIV/0!</v>
      </c>
      <c r="X28" s="11" t="e">
        <f t="shared" si="20"/>
        <v>#DIV/0!</v>
      </c>
      <c r="Y28" s="39">
        <v>127.29999999999995</v>
      </c>
      <c r="Z28" s="39">
        <v>127.29999999999995</v>
      </c>
      <c r="AA28" s="12">
        <v>158.6</v>
      </c>
      <c r="AB28" s="12">
        <f t="shared" si="21"/>
        <v>124.58758837391993</v>
      </c>
      <c r="AC28" s="11">
        <f t="shared" si="22"/>
        <v>124.58758837391993</v>
      </c>
      <c r="AD28" s="11">
        <v>2075.3</v>
      </c>
      <c r="AE28" s="11">
        <v>1330</v>
      </c>
      <c r="AF28" s="11">
        <v>980.2</v>
      </c>
      <c r="AG28" s="12">
        <f t="shared" si="23"/>
        <v>73.69924812030075</v>
      </c>
      <c r="AH28" s="11">
        <f t="shared" si="24"/>
        <v>47.23172553365778</v>
      </c>
      <c r="AI28" s="39">
        <v>4759.9</v>
      </c>
      <c r="AJ28" s="39">
        <v>2000</v>
      </c>
      <c r="AK28" s="12">
        <v>1347.1</v>
      </c>
      <c r="AL28" s="12">
        <f t="shared" si="25"/>
        <v>67.355</v>
      </c>
      <c r="AM28" s="11">
        <f t="shared" si="26"/>
        <v>28.30101472720015</v>
      </c>
      <c r="AN28" s="39">
        <v>64</v>
      </c>
      <c r="AO28" s="39">
        <v>54</v>
      </c>
      <c r="AP28" s="12">
        <v>32</v>
      </c>
      <c r="AQ28" s="12">
        <f t="shared" si="27"/>
        <v>59.25925925925925</v>
      </c>
      <c r="AR28" s="11">
        <f t="shared" si="28"/>
        <v>50</v>
      </c>
      <c r="AS28" s="13">
        <v>0</v>
      </c>
      <c r="AT28" s="13">
        <v>0</v>
      </c>
      <c r="AU28" s="12">
        <v>0</v>
      </c>
      <c r="AV28" s="12" t="e">
        <f t="shared" si="29"/>
        <v>#DIV/0!</v>
      </c>
      <c r="AW28" s="11" t="e">
        <f t="shared" si="30"/>
        <v>#DIV/0!</v>
      </c>
      <c r="AX28" s="13">
        <v>0</v>
      </c>
      <c r="AY28" s="13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37353.2</v>
      </c>
      <c r="BE28" s="11">
        <v>28014.899999999998</v>
      </c>
      <c r="BF28" s="11">
        <v>28014.9</v>
      </c>
      <c r="BG28" s="14">
        <v>0</v>
      </c>
      <c r="BH28" s="14">
        <v>0</v>
      </c>
      <c r="BI28" s="14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2">
        <f t="shared" si="4"/>
        <v>2462</v>
      </c>
      <c r="BT28" s="12">
        <f t="shared" si="4"/>
        <v>1520</v>
      </c>
      <c r="BU28" s="12">
        <f t="shared" si="5"/>
        <v>1103</v>
      </c>
      <c r="BV28" s="12">
        <f t="shared" si="31"/>
        <v>72.5657894736842</v>
      </c>
      <c r="BW28" s="11">
        <f t="shared" si="32"/>
        <v>44.80097481722177</v>
      </c>
      <c r="BX28" s="39">
        <v>1506</v>
      </c>
      <c r="BY28" s="39">
        <v>850</v>
      </c>
      <c r="BZ28" s="12">
        <v>545</v>
      </c>
      <c r="CA28" s="11">
        <v>800</v>
      </c>
      <c r="CB28" s="11">
        <v>570</v>
      </c>
      <c r="CC28" s="12">
        <v>551</v>
      </c>
      <c r="CD28" s="12">
        <v>0</v>
      </c>
      <c r="CE28" s="12">
        <v>0</v>
      </c>
      <c r="CF28" s="12">
        <v>0</v>
      </c>
      <c r="CG28" s="39">
        <v>156</v>
      </c>
      <c r="CH28" s="39">
        <v>100</v>
      </c>
      <c r="CI28" s="11">
        <v>7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39">
        <v>2128.8</v>
      </c>
      <c r="CT28" s="39">
        <v>1620</v>
      </c>
      <c r="CU28" s="11">
        <v>1355.3</v>
      </c>
      <c r="CV28" s="11">
        <v>1728.8</v>
      </c>
      <c r="CW28" s="11">
        <v>1620</v>
      </c>
      <c r="CX28" s="11">
        <v>631.1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2">
        <f t="shared" si="33"/>
        <v>48970.5</v>
      </c>
      <c r="DM28" s="12">
        <f t="shared" si="34"/>
        <v>34666.2</v>
      </c>
      <c r="DN28" s="12">
        <f t="shared" si="35"/>
        <v>32991.100000000006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v>0</v>
      </c>
      <c r="DY28" s="11"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v>3431.2</v>
      </c>
      <c r="EE28" s="11">
        <v>2740</v>
      </c>
      <c r="EF28" s="11">
        <v>2740</v>
      </c>
      <c r="EG28" s="11">
        <v>0</v>
      </c>
      <c r="EH28" s="12">
        <f t="shared" si="6"/>
        <v>3431.2</v>
      </c>
      <c r="EI28" s="12">
        <f t="shared" si="36"/>
        <v>2740</v>
      </c>
      <c r="EJ28" s="12">
        <f t="shared" si="7"/>
        <v>2740</v>
      </c>
      <c r="EL28" s="15"/>
      <c r="EM28" s="15"/>
      <c r="EN28" s="15"/>
      <c r="EO28" s="15"/>
      <c r="EP28" s="15"/>
      <c r="EQ28" s="15"/>
      <c r="ER28" s="15"/>
      <c r="EU28" s="15"/>
      <c r="EW28" s="15"/>
      <c r="EY28" s="15"/>
    </row>
    <row r="29" spans="1:155" s="16" customFormat="1" ht="20.25" customHeight="1">
      <c r="A29" s="21">
        <v>20</v>
      </c>
      <c r="B29" s="42" t="s">
        <v>74</v>
      </c>
      <c r="C29" s="11">
        <v>8309.878</v>
      </c>
      <c r="D29" s="40">
        <v>3534.852</v>
      </c>
      <c r="E29" s="26">
        <f t="shared" si="8"/>
        <v>24536.6</v>
      </c>
      <c r="F29" s="35">
        <f t="shared" si="9"/>
        <v>18424.975</v>
      </c>
      <c r="G29" s="12">
        <f t="shared" si="0"/>
        <v>15246.300000000001</v>
      </c>
      <c r="H29" s="12">
        <f t="shared" si="10"/>
        <v>82.74800915605043</v>
      </c>
      <c r="I29" s="12">
        <f t="shared" si="11"/>
        <v>62.13697089246269</v>
      </c>
      <c r="J29" s="12">
        <f t="shared" si="12"/>
        <v>7961.3</v>
      </c>
      <c r="K29" s="12">
        <f t="shared" si="13"/>
        <v>5993.5</v>
      </c>
      <c r="L29" s="12">
        <f t="shared" si="14"/>
        <v>2814.8</v>
      </c>
      <c r="M29" s="12">
        <f t="shared" si="15"/>
        <v>46.96421122883124</v>
      </c>
      <c r="N29" s="12">
        <f t="shared" si="16"/>
        <v>35.35603481843418</v>
      </c>
      <c r="O29" s="12">
        <f t="shared" si="1"/>
        <v>2500</v>
      </c>
      <c r="P29" s="12">
        <f t="shared" si="2"/>
        <v>1797.5</v>
      </c>
      <c r="Q29" s="12">
        <f t="shared" si="3"/>
        <v>833.7</v>
      </c>
      <c r="R29" s="12">
        <f t="shared" si="17"/>
        <v>46.381084840055635</v>
      </c>
      <c r="S29" s="11">
        <f t="shared" si="18"/>
        <v>33.348</v>
      </c>
      <c r="T29" s="39">
        <v>0</v>
      </c>
      <c r="U29" s="39">
        <v>0</v>
      </c>
      <c r="V29" s="12">
        <v>0</v>
      </c>
      <c r="W29" s="12" t="e">
        <f t="shared" si="19"/>
        <v>#DIV/0!</v>
      </c>
      <c r="X29" s="11" t="e">
        <f t="shared" si="20"/>
        <v>#DIV/0!</v>
      </c>
      <c r="Y29" s="39">
        <v>306</v>
      </c>
      <c r="Z29" s="39">
        <v>180</v>
      </c>
      <c r="AA29" s="12">
        <v>309.5</v>
      </c>
      <c r="AB29" s="12">
        <f t="shared" si="21"/>
        <v>171.94444444444446</v>
      </c>
      <c r="AC29" s="11">
        <f t="shared" si="22"/>
        <v>101.1437908496732</v>
      </c>
      <c r="AD29" s="11">
        <v>1078.3</v>
      </c>
      <c r="AE29" s="11">
        <v>950</v>
      </c>
      <c r="AF29" s="11">
        <v>181.4</v>
      </c>
      <c r="AG29" s="12">
        <f t="shared" si="23"/>
        <v>19.094736842105263</v>
      </c>
      <c r="AH29" s="11">
        <f t="shared" si="24"/>
        <v>16.82277659278494</v>
      </c>
      <c r="AI29" s="39">
        <v>2500</v>
      </c>
      <c r="AJ29" s="39">
        <v>1797.5</v>
      </c>
      <c r="AK29" s="12">
        <v>833.7</v>
      </c>
      <c r="AL29" s="12">
        <f t="shared" si="25"/>
        <v>46.381084840055635</v>
      </c>
      <c r="AM29" s="11">
        <f t="shared" si="26"/>
        <v>33.348</v>
      </c>
      <c r="AN29" s="39">
        <v>88</v>
      </c>
      <c r="AO29" s="39">
        <v>66</v>
      </c>
      <c r="AP29" s="12">
        <v>0</v>
      </c>
      <c r="AQ29" s="12">
        <f t="shared" si="27"/>
        <v>0</v>
      </c>
      <c r="AR29" s="11">
        <f t="shared" si="28"/>
        <v>0</v>
      </c>
      <c r="AS29" s="13">
        <v>0</v>
      </c>
      <c r="AT29" s="13">
        <v>0</v>
      </c>
      <c r="AU29" s="12">
        <v>0</v>
      </c>
      <c r="AV29" s="12" t="e">
        <f t="shared" si="29"/>
        <v>#DIV/0!</v>
      </c>
      <c r="AW29" s="11" t="e">
        <f t="shared" si="30"/>
        <v>#DIV/0!</v>
      </c>
      <c r="AX29" s="13">
        <v>0</v>
      </c>
      <c r="AY29" s="13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16575.3</v>
      </c>
      <c r="BE29" s="11">
        <v>12431.474999999999</v>
      </c>
      <c r="BF29" s="11">
        <v>12431.5</v>
      </c>
      <c r="BG29" s="14">
        <v>0</v>
      </c>
      <c r="BH29" s="14">
        <v>0</v>
      </c>
      <c r="BI29" s="14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2">
        <f t="shared" si="4"/>
        <v>3329</v>
      </c>
      <c r="BT29" s="12">
        <f t="shared" si="4"/>
        <v>2505</v>
      </c>
      <c r="BU29" s="12">
        <f t="shared" si="5"/>
        <v>1176.2</v>
      </c>
      <c r="BV29" s="12">
        <f t="shared" si="31"/>
        <v>46.95409181636727</v>
      </c>
      <c r="BW29" s="11">
        <f t="shared" si="32"/>
        <v>35.33193151096425</v>
      </c>
      <c r="BX29" s="39">
        <v>3329</v>
      </c>
      <c r="BY29" s="39">
        <v>2505</v>
      </c>
      <c r="BZ29" s="12">
        <v>1176.2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39">
        <v>660</v>
      </c>
      <c r="CT29" s="39">
        <v>495</v>
      </c>
      <c r="CU29" s="11">
        <v>314</v>
      </c>
      <c r="CV29" s="11">
        <v>660</v>
      </c>
      <c r="CW29" s="11">
        <v>495</v>
      </c>
      <c r="CX29" s="11">
        <v>314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  <c r="DI29" s="11">
        <v>0</v>
      </c>
      <c r="DJ29" s="11">
        <v>0</v>
      </c>
      <c r="DK29" s="11">
        <v>0</v>
      </c>
      <c r="DL29" s="12">
        <f t="shared" si="33"/>
        <v>24536.6</v>
      </c>
      <c r="DM29" s="12">
        <f t="shared" si="34"/>
        <v>18424.975</v>
      </c>
      <c r="DN29" s="12">
        <f t="shared" si="35"/>
        <v>15246.300000000001</v>
      </c>
      <c r="DO29" s="11">
        <v>0</v>
      </c>
      <c r="DP29" s="11">
        <v>0</v>
      </c>
      <c r="DQ29" s="11">
        <v>0</v>
      </c>
      <c r="DR29" s="11">
        <v>0</v>
      </c>
      <c r="DS29" s="11"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v>0</v>
      </c>
      <c r="DY29" s="11"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v>0</v>
      </c>
      <c r="EE29" s="11">
        <v>0</v>
      </c>
      <c r="EF29" s="11">
        <v>0</v>
      </c>
      <c r="EG29" s="11">
        <v>0</v>
      </c>
      <c r="EH29" s="12">
        <f t="shared" si="6"/>
        <v>0</v>
      </c>
      <c r="EI29" s="12">
        <f t="shared" si="36"/>
        <v>0</v>
      </c>
      <c r="EJ29" s="12">
        <f t="shared" si="7"/>
        <v>0</v>
      </c>
      <c r="EL29" s="15"/>
      <c r="EM29" s="15"/>
      <c r="EN29" s="15"/>
      <c r="EO29" s="15"/>
      <c r="EP29" s="15"/>
      <c r="EQ29" s="15"/>
      <c r="ER29" s="15"/>
      <c r="EU29" s="15"/>
      <c r="EW29" s="15"/>
      <c r="EY29" s="15"/>
    </row>
    <row r="30" spans="1:155" s="16" customFormat="1" ht="20.25" customHeight="1">
      <c r="A30" s="21">
        <v>21</v>
      </c>
      <c r="B30" s="42" t="s">
        <v>75</v>
      </c>
      <c r="C30" s="11">
        <v>21.61</v>
      </c>
      <c r="D30" s="40">
        <v>0</v>
      </c>
      <c r="E30" s="26">
        <f t="shared" si="8"/>
        <v>7304.3</v>
      </c>
      <c r="F30" s="35">
        <f t="shared" si="9"/>
        <v>5389.525000000001</v>
      </c>
      <c r="G30" s="12">
        <f t="shared" si="0"/>
        <v>4799.758</v>
      </c>
      <c r="H30" s="12">
        <f t="shared" si="10"/>
        <v>89.05716180925035</v>
      </c>
      <c r="I30" s="12">
        <f t="shared" si="11"/>
        <v>65.71140287228071</v>
      </c>
      <c r="J30" s="12">
        <f t="shared" si="12"/>
        <v>3026</v>
      </c>
      <c r="K30" s="12">
        <f t="shared" si="13"/>
        <v>2180.8</v>
      </c>
      <c r="L30" s="12">
        <f t="shared" si="14"/>
        <v>1591.058</v>
      </c>
      <c r="M30" s="12">
        <f t="shared" si="15"/>
        <v>72.95753851797505</v>
      </c>
      <c r="N30" s="12">
        <f t="shared" si="16"/>
        <v>52.57957699933906</v>
      </c>
      <c r="O30" s="12">
        <f t="shared" si="1"/>
        <v>489.1</v>
      </c>
      <c r="P30" s="12">
        <f t="shared" si="2"/>
        <v>283.6</v>
      </c>
      <c r="Q30" s="12">
        <f t="shared" si="3"/>
        <v>145.758</v>
      </c>
      <c r="R30" s="12">
        <f t="shared" si="17"/>
        <v>51.39562764456982</v>
      </c>
      <c r="S30" s="11">
        <f t="shared" si="18"/>
        <v>29.80126763443059</v>
      </c>
      <c r="T30" s="39">
        <v>0</v>
      </c>
      <c r="U30" s="39">
        <v>0</v>
      </c>
      <c r="V30" s="12">
        <v>0</v>
      </c>
      <c r="W30" s="12" t="e">
        <f t="shared" si="19"/>
        <v>#DIV/0!</v>
      </c>
      <c r="X30" s="11" t="e">
        <f t="shared" si="20"/>
        <v>#DIV/0!</v>
      </c>
      <c r="Y30" s="39">
        <v>0</v>
      </c>
      <c r="Z30" s="39">
        <v>0</v>
      </c>
      <c r="AA30" s="12">
        <v>12</v>
      </c>
      <c r="AB30" s="12" t="e">
        <f t="shared" si="21"/>
        <v>#DIV/0!</v>
      </c>
      <c r="AC30" s="11" t="e">
        <f t="shared" si="22"/>
        <v>#DIV/0!</v>
      </c>
      <c r="AD30" s="11">
        <v>1554.9</v>
      </c>
      <c r="AE30" s="11">
        <v>1160.7</v>
      </c>
      <c r="AF30" s="11">
        <v>1056.6</v>
      </c>
      <c r="AG30" s="12">
        <f t="shared" si="23"/>
        <v>91.03127423106744</v>
      </c>
      <c r="AH30" s="11">
        <f t="shared" si="24"/>
        <v>67.95292301755738</v>
      </c>
      <c r="AI30" s="39">
        <v>489.1</v>
      </c>
      <c r="AJ30" s="39">
        <v>283.6</v>
      </c>
      <c r="AK30" s="12">
        <v>145.758</v>
      </c>
      <c r="AL30" s="12">
        <f t="shared" si="25"/>
        <v>51.39562764456982</v>
      </c>
      <c r="AM30" s="11">
        <f t="shared" si="26"/>
        <v>29.80126763443059</v>
      </c>
      <c r="AN30" s="39">
        <v>0</v>
      </c>
      <c r="AO30" s="39">
        <v>0</v>
      </c>
      <c r="AP30" s="12">
        <v>0</v>
      </c>
      <c r="AQ30" s="12" t="e">
        <f t="shared" si="27"/>
        <v>#DIV/0!</v>
      </c>
      <c r="AR30" s="11" t="e">
        <f t="shared" si="28"/>
        <v>#DIV/0!</v>
      </c>
      <c r="AS30" s="13">
        <v>0</v>
      </c>
      <c r="AT30" s="13">
        <v>0</v>
      </c>
      <c r="AU30" s="12">
        <v>0</v>
      </c>
      <c r="AV30" s="12" t="e">
        <f t="shared" si="29"/>
        <v>#DIV/0!</v>
      </c>
      <c r="AW30" s="11" t="e">
        <f t="shared" si="30"/>
        <v>#DIV/0!</v>
      </c>
      <c r="AX30" s="13">
        <v>0</v>
      </c>
      <c r="AY30" s="13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4278.3</v>
      </c>
      <c r="BE30" s="11">
        <v>3208.7250000000004</v>
      </c>
      <c r="BF30" s="11">
        <v>3208.7</v>
      </c>
      <c r="BG30" s="14">
        <v>0</v>
      </c>
      <c r="BH30" s="14">
        <v>0</v>
      </c>
      <c r="BI30" s="14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2">
        <f t="shared" si="4"/>
        <v>842</v>
      </c>
      <c r="BT30" s="12">
        <f t="shared" si="4"/>
        <v>631.5</v>
      </c>
      <c r="BU30" s="12">
        <f t="shared" si="5"/>
        <v>376.7</v>
      </c>
      <c r="BV30" s="12">
        <f t="shared" si="31"/>
        <v>59.651623119556604</v>
      </c>
      <c r="BW30" s="11">
        <f t="shared" si="32"/>
        <v>44.73871733966745</v>
      </c>
      <c r="BX30" s="39">
        <v>842</v>
      </c>
      <c r="BY30" s="39">
        <v>631.5</v>
      </c>
      <c r="BZ30" s="12">
        <v>376.7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0</v>
      </c>
      <c r="CR30" s="11">
        <v>0</v>
      </c>
      <c r="CS30" s="39">
        <v>140</v>
      </c>
      <c r="CT30" s="39">
        <v>105</v>
      </c>
      <c r="CU30" s="11">
        <v>0</v>
      </c>
      <c r="CV30" s="11">
        <v>140</v>
      </c>
      <c r="CW30" s="11">
        <v>105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  <c r="DI30" s="11">
        <v>0</v>
      </c>
      <c r="DJ30" s="11">
        <v>0</v>
      </c>
      <c r="DK30" s="11">
        <v>0</v>
      </c>
      <c r="DL30" s="12">
        <f t="shared" si="33"/>
        <v>7304.3</v>
      </c>
      <c r="DM30" s="12">
        <f t="shared" si="34"/>
        <v>5389.525000000001</v>
      </c>
      <c r="DN30" s="12">
        <f t="shared" si="35"/>
        <v>4799.758</v>
      </c>
      <c r="DO30" s="11">
        <v>0</v>
      </c>
      <c r="DP30" s="11">
        <v>0</v>
      </c>
      <c r="DQ30" s="11">
        <v>0</v>
      </c>
      <c r="DR30" s="11">
        <v>0</v>
      </c>
      <c r="DS30" s="11"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v>0</v>
      </c>
      <c r="DY30" s="11"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v>0</v>
      </c>
      <c r="EE30" s="11">
        <v>0</v>
      </c>
      <c r="EF30" s="11">
        <v>0</v>
      </c>
      <c r="EG30" s="11">
        <v>0</v>
      </c>
      <c r="EH30" s="12">
        <f t="shared" si="6"/>
        <v>0</v>
      </c>
      <c r="EI30" s="12">
        <f t="shared" si="36"/>
        <v>0</v>
      </c>
      <c r="EJ30" s="12">
        <f t="shared" si="7"/>
        <v>0</v>
      </c>
      <c r="EL30" s="15"/>
      <c r="EM30" s="15"/>
      <c r="EN30" s="15"/>
      <c r="EO30" s="15"/>
      <c r="EP30" s="15"/>
      <c r="EQ30" s="15"/>
      <c r="ER30" s="15"/>
      <c r="EU30" s="15"/>
      <c r="EW30" s="15"/>
      <c r="EY30" s="15"/>
    </row>
    <row r="31" spans="1:155" s="16" customFormat="1" ht="20.25" customHeight="1">
      <c r="A31" s="21">
        <v>22</v>
      </c>
      <c r="B31" s="42" t="s">
        <v>76</v>
      </c>
      <c r="C31" s="11">
        <v>2333.0954</v>
      </c>
      <c r="D31" s="40">
        <v>1632.3521</v>
      </c>
      <c r="E31" s="26">
        <f t="shared" si="8"/>
        <v>23062.7</v>
      </c>
      <c r="F31" s="35">
        <f t="shared" si="9"/>
        <v>15399.075</v>
      </c>
      <c r="G31" s="12">
        <f t="shared" si="0"/>
        <v>14763.5</v>
      </c>
      <c r="H31" s="12">
        <f t="shared" si="10"/>
        <v>95.87264170088137</v>
      </c>
      <c r="I31" s="12">
        <f t="shared" si="11"/>
        <v>64.01462101141671</v>
      </c>
      <c r="J31" s="12">
        <f t="shared" si="12"/>
        <v>6680.2</v>
      </c>
      <c r="K31" s="12">
        <f t="shared" si="13"/>
        <v>3112.2</v>
      </c>
      <c r="L31" s="12">
        <f t="shared" si="14"/>
        <v>2476.6</v>
      </c>
      <c r="M31" s="12">
        <f t="shared" si="15"/>
        <v>79.57714799820064</v>
      </c>
      <c r="N31" s="12">
        <f t="shared" si="16"/>
        <v>37.073740307176436</v>
      </c>
      <c r="O31" s="12">
        <f t="shared" si="1"/>
        <v>2875.5</v>
      </c>
      <c r="P31" s="12">
        <f t="shared" si="2"/>
        <v>1102.2</v>
      </c>
      <c r="Q31" s="12">
        <f t="shared" si="3"/>
        <v>908.8</v>
      </c>
      <c r="R31" s="12">
        <f t="shared" si="17"/>
        <v>82.45327526764652</v>
      </c>
      <c r="S31" s="11">
        <f t="shared" si="18"/>
        <v>31.604938271604937</v>
      </c>
      <c r="T31" s="39">
        <v>0</v>
      </c>
      <c r="U31" s="39">
        <v>0</v>
      </c>
      <c r="V31" s="12">
        <v>0</v>
      </c>
      <c r="W31" s="12" t="e">
        <f t="shared" si="19"/>
        <v>#DIV/0!</v>
      </c>
      <c r="X31" s="11" t="e">
        <f t="shared" si="20"/>
        <v>#DIV/0!</v>
      </c>
      <c r="Y31" s="39">
        <v>57.29999999999973</v>
      </c>
      <c r="Z31" s="39">
        <v>57.299999999999955</v>
      </c>
      <c r="AA31" s="12">
        <v>344.9</v>
      </c>
      <c r="AB31" s="12">
        <f t="shared" si="21"/>
        <v>601.9197207678887</v>
      </c>
      <c r="AC31" s="11">
        <f t="shared" si="22"/>
        <v>601.9197207678911</v>
      </c>
      <c r="AD31" s="11">
        <v>2571.4</v>
      </c>
      <c r="AE31" s="11">
        <v>1142.7</v>
      </c>
      <c r="AF31" s="11">
        <v>139.8</v>
      </c>
      <c r="AG31" s="12">
        <f t="shared" si="23"/>
        <v>12.234182200052508</v>
      </c>
      <c r="AH31" s="11">
        <f t="shared" si="24"/>
        <v>5.436727074745275</v>
      </c>
      <c r="AI31" s="39">
        <v>2875.5</v>
      </c>
      <c r="AJ31" s="39">
        <v>1102.2</v>
      </c>
      <c r="AK31" s="12">
        <v>908.8</v>
      </c>
      <c r="AL31" s="12">
        <f t="shared" si="25"/>
        <v>82.45327526764652</v>
      </c>
      <c r="AM31" s="11">
        <f t="shared" si="26"/>
        <v>31.604938271604937</v>
      </c>
      <c r="AN31" s="39">
        <v>40</v>
      </c>
      <c r="AO31" s="39">
        <v>30</v>
      </c>
      <c r="AP31" s="12">
        <v>130</v>
      </c>
      <c r="AQ31" s="12">
        <f t="shared" si="27"/>
        <v>433.3333333333333</v>
      </c>
      <c r="AR31" s="11">
        <f t="shared" si="28"/>
        <v>325</v>
      </c>
      <c r="AS31" s="13">
        <v>0</v>
      </c>
      <c r="AT31" s="13">
        <v>0</v>
      </c>
      <c r="AU31" s="12">
        <v>0</v>
      </c>
      <c r="AV31" s="12" t="e">
        <f t="shared" si="29"/>
        <v>#DIV/0!</v>
      </c>
      <c r="AW31" s="11" t="e">
        <f t="shared" si="30"/>
        <v>#DIV/0!</v>
      </c>
      <c r="AX31" s="13">
        <v>0</v>
      </c>
      <c r="AY31" s="13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16382.5</v>
      </c>
      <c r="BE31" s="11">
        <v>12286.875</v>
      </c>
      <c r="BF31" s="11">
        <v>12286.9</v>
      </c>
      <c r="BG31" s="14">
        <v>0</v>
      </c>
      <c r="BH31" s="14">
        <v>0</v>
      </c>
      <c r="BI31" s="14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2">
        <f t="shared" si="4"/>
        <v>736</v>
      </c>
      <c r="BT31" s="12">
        <f t="shared" si="4"/>
        <v>480</v>
      </c>
      <c r="BU31" s="12">
        <f t="shared" si="5"/>
        <v>948.9</v>
      </c>
      <c r="BV31" s="12">
        <f t="shared" si="31"/>
        <v>197.6875</v>
      </c>
      <c r="BW31" s="11">
        <f t="shared" si="32"/>
        <v>128.9266304347826</v>
      </c>
      <c r="BX31" s="39">
        <v>706</v>
      </c>
      <c r="BY31" s="39">
        <v>450</v>
      </c>
      <c r="BZ31" s="12">
        <v>918.9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39">
        <v>30</v>
      </c>
      <c r="CH31" s="39">
        <v>30</v>
      </c>
      <c r="CI31" s="11">
        <v>30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39">
        <v>400</v>
      </c>
      <c r="CT31" s="39">
        <v>300</v>
      </c>
      <c r="CU31" s="11">
        <v>4.2</v>
      </c>
      <c r="CV31" s="11">
        <v>400</v>
      </c>
      <c r="CW31" s="11">
        <v>300</v>
      </c>
      <c r="CX31" s="11">
        <v>4.2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1">
        <v>0</v>
      </c>
      <c r="DH31" s="11">
        <v>0</v>
      </c>
      <c r="DI31" s="11">
        <v>0</v>
      </c>
      <c r="DJ31" s="11">
        <v>0</v>
      </c>
      <c r="DK31" s="11">
        <v>0</v>
      </c>
      <c r="DL31" s="12">
        <f t="shared" si="33"/>
        <v>23062.7</v>
      </c>
      <c r="DM31" s="12">
        <f t="shared" si="34"/>
        <v>15399.075</v>
      </c>
      <c r="DN31" s="12">
        <f t="shared" si="35"/>
        <v>14763.5</v>
      </c>
      <c r="DO31" s="11">
        <v>0</v>
      </c>
      <c r="DP31" s="11">
        <v>0</v>
      </c>
      <c r="DQ31" s="11">
        <v>0</v>
      </c>
      <c r="DR31" s="11">
        <v>0</v>
      </c>
      <c r="DS31" s="11"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v>0</v>
      </c>
      <c r="DY31" s="11"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v>0</v>
      </c>
      <c r="EE31" s="11">
        <v>0</v>
      </c>
      <c r="EF31" s="11">
        <v>0</v>
      </c>
      <c r="EG31" s="11">
        <v>0</v>
      </c>
      <c r="EH31" s="12">
        <f t="shared" si="6"/>
        <v>0</v>
      </c>
      <c r="EI31" s="12">
        <f t="shared" si="36"/>
        <v>0</v>
      </c>
      <c r="EJ31" s="12">
        <f t="shared" si="7"/>
        <v>0</v>
      </c>
      <c r="EL31" s="15"/>
      <c r="EM31" s="15"/>
      <c r="EN31" s="15"/>
      <c r="EO31" s="15"/>
      <c r="EP31" s="15"/>
      <c r="EQ31" s="15"/>
      <c r="ER31" s="15"/>
      <c r="EU31" s="15"/>
      <c r="EW31" s="15"/>
      <c r="EY31" s="15"/>
    </row>
    <row r="32" spans="1:155" s="16" customFormat="1" ht="20.25" customHeight="1">
      <c r="A32" s="21">
        <v>23</v>
      </c>
      <c r="B32" s="42" t="s">
        <v>77</v>
      </c>
      <c r="C32" s="11">
        <v>8963.4962</v>
      </c>
      <c r="D32" s="40">
        <v>2472.1697</v>
      </c>
      <c r="E32" s="26">
        <f t="shared" si="8"/>
        <v>56499.100000000006</v>
      </c>
      <c r="F32" s="35">
        <f t="shared" si="9"/>
        <v>44020.575</v>
      </c>
      <c r="G32" s="12">
        <f t="shared" si="0"/>
        <v>33553.517</v>
      </c>
      <c r="H32" s="12">
        <f t="shared" si="10"/>
        <v>76.22235057129537</v>
      </c>
      <c r="I32" s="12">
        <f t="shared" si="11"/>
        <v>59.38770175100133</v>
      </c>
      <c r="J32" s="12">
        <f t="shared" si="12"/>
        <v>9667.8</v>
      </c>
      <c r="K32" s="12">
        <f t="shared" si="13"/>
        <v>6657.4</v>
      </c>
      <c r="L32" s="12">
        <f t="shared" si="14"/>
        <v>5149.117</v>
      </c>
      <c r="M32" s="12">
        <f t="shared" si="15"/>
        <v>77.34426352630157</v>
      </c>
      <c r="N32" s="12">
        <f t="shared" si="16"/>
        <v>53.26048325368751</v>
      </c>
      <c r="O32" s="12">
        <f t="shared" si="1"/>
        <v>3346.3999999999996</v>
      </c>
      <c r="P32" s="12">
        <f t="shared" si="2"/>
        <v>2535.7</v>
      </c>
      <c r="Q32" s="12">
        <f t="shared" si="3"/>
        <v>1632.4</v>
      </c>
      <c r="R32" s="12">
        <f t="shared" si="17"/>
        <v>64.37670071380684</v>
      </c>
      <c r="S32" s="11">
        <f t="shared" si="18"/>
        <v>48.78077934496773</v>
      </c>
      <c r="T32" s="39">
        <v>35.7</v>
      </c>
      <c r="U32" s="39">
        <v>35.7</v>
      </c>
      <c r="V32" s="12">
        <v>0</v>
      </c>
      <c r="W32" s="12">
        <f t="shared" si="19"/>
        <v>0</v>
      </c>
      <c r="X32" s="11">
        <f t="shared" si="20"/>
        <v>0</v>
      </c>
      <c r="Y32" s="39">
        <v>0</v>
      </c>
      <c r="Z32" s="39">
        <v>0</v>
      </c>
      <c r="AA32" s="12">
        <v>0</v>
      </c>
      <c r="AB32" s="12" t="e">
        <f t="shared" si="21"/>
        <v>#DIV/0!</v>
      </c>
      <c r="AC32" s="11" t="e">
        <f t="shared" si="22"/>
        <v>#DIV/0!</v>
      </c>
      <c r="AD32" s="11">
        <v>1328.5</v>
      </c>
      <c r="AE32" s="11">
        <v>1050</v>
      </c>
      <c r="AF32" s="11">
        <v>538.017</v>
      </c>
      <c r="AG32" s="12">
        <f t="shared" si="23"/>
        <v>51.239714285714285</v>
      </c>
      <c r="AH32" s="11">
        <f t="shared" si="24"/>
        <v>40.498080541964626</v>
      </c>
      <c r="AI32" s="39">
        <v>3310.7</v>
      </c>
      <c r="AJ32" s="39">
        <v>2500</v>
      </c>
      <c r="AK32" s="12">
        <v>1632.4</v>
      </c>
      <c r="AL32" s="12">
        <f t="shared" si="25"/>
        <v>65.29599999999999</v>
      </c>
      <c r="AM32" s="11">
        <f t="shared" si="26"/>
        <v>49.30679312532094</v>
      </c>
      <c r="AN32" s="39">
        <v>80</v>
      </c>
      <c r="AO32" s="39">
        <v>60</v>
      </c>
      <c r="AP32" s="12">
        <v>182</v>
      </c>
      <c r="AQ32" s="12">
        <f t="shared" si="27"/>
        <v>303.3333333333333</v>
      </c>
      <c r="AR32" s="11">
        <f t="shared" si="28"/>
        <v>227.5</v>
      </c>
      <c r="AS32" s="13">
        <v>0</v>
      </c>
      <c r="AT32" s="13">
        <v>0</v>
      </c>
      <c r="AU32" s="12">
        <v>0</v>
      </c>
      <c r="AV32" s="12" t="e">
        <f t="shared" si="29"/>
        <v>#DIV/0!</v>
      </c>
      <c r="AW32" s="11" t="e">
        <f t="shared" si="30"/>
        <v>#DIV/0!</v>
      </c>
      <c r="AX32" s="13">
        <v>0</v>
      </c>
      <c r="AY32" s="13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37872.5</v>
      </c>
      <c r="BE32" s="11">
        <v>28404.375</v>
      </c>
      <c r="BF32" s="11">
        <v>28404.4</v>
      </c>
      <c r="BG32" s="14">
        <v>0</v>
      </c>
      <c r="BH32" s="14">
        <v>0</v>
      </c>
      <c r="BI32" s="14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2">
        <f t="shared" si="4"/>
        <v>2242.4</v>
      </c>
      <c r="BT32" s="12">
        <f t="shared" si="4"/>
        <v>1681.7</v>
      </c>
      <c r="BU32" s="12">
        <f t="shared" si="5"/>
        <v>1375.7</v>
      </c>
      <c r="BV32" s="12">
        <f t="shared" si="31"/>
        <v>81.80412677647618</v>
      </c>
      <c r="BW32" s="11">
        <f t="shared" si="32"/>
        <v>61.349447021048874</v>
      </c>
      <c r="BX32" s="39">
        <v>688</v>
      </c>
      <c r="BY32" s="39">
        <v>516</v>
      </c>
      <c r="BZ32" s="12">
        <v>422.1</v>
      </c>
      <c r="CA32" s="11">
        <v>1074.4</v>
      </c>
      <c r="CB32" s="11">
        <v>805.7</v>
      </c>
      <c r="CC32" s="12">
        <v>593.6</v>
      </c>
      <c r="CD32" s="12">
        <v>0</v>
      </c>
      <c r="CE32" s="12">
        <v>0</v>
      </c>
      <c r="CF32" s="12">
        <v>0</v>
      </c>
      <c r="CG32" s="39">
        <v>480</v>
      </c>
      <c r="CH32" s="39">
        <v>360</v>
      </c>
      <c r="CI32" s="11">
        <v>360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0</v>
      </c>
      <c r="CS32" s="39">
        <v>2670.5</v>
      </c>
      <c r="CT32" s="39">
        <v>1330</v>
      </c>
      <c r="CU32" s="11">
        <v>1421</v>
      </c>
      <c r="CV32" s="11">
        <v>700</v>
      </c>
      <c r="CW32" s="11">
        <v>450</v>
      </c>
      <c r="CX32" s="11">
        <v>344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v>0</v>
      </c>
      <c r="DG32" s="11">
        <v>0</v>
      </c>
      <c r="DH32" s="11">
        <v>0</v>
      </c>
      <c r="DI32" s="11">
        <v>0</v>
      </c>
      <c r="DJ32" s="11">
        <v>0</v>
      </c>
      <c r="DK32" s="11">
        <v>0</v>
      </c>
      <c r="DL32" s="12">
        <f t="shared" si="33"/>
        <v>47540.3</v>
      </c>
      <c r="DM32" s="12">
        <f t="shared" si="34"/>
        <v>35061.775</v>
      </c>
      <c r="DN32" s="12">
        <f t="shared" si="35"/>
        <v>33553.517</v>
      </c>
      <c r="DO32" s="11">
        <v>0</v>
      </c>
      <c r="DP32" s="11">
        <v>0</v>
      </c>
      <c r="DQ32" s="11">
        <v>0</v>
      </c>
      <c r="DR32" s="11">
        <v>8958.8</v>
      </c>
      <c r="DS32" s="11">
        <v>8958.8</v>
      </c>
      <c r="DT32" s="11">
        <v>0</v>
      </c>
      <c r="DU32" s="11">
        <v>0</v>
      </c>
      <c r="DV32" s="11">
        <v>0</v>
      </c>
      <c r="DW32" s="11">
        <v>0</v>
      </c>
      <c r="DX32" s="11">
        <v>0</v>
      </c>
      <c r="DY32" s="11"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v>0</v>
      </c>
      <c r="EE32" s="11">
        <v>0</v>
      </c>
      <c r="EF32" s="11">
        <v>0</v>
      </c>
      <c r="EG32" s="11">
        <v>0</v>
      </c>
      <c r="EH32" s="12">
        <f t="shared" si="6"/>
        <v>8958.8</v>
      </c>
      <c r="EI32" s="12">
        <f t="shared" si="36"/>
        <v>8958.8</v>
      </c>
      <c r="EJ32" s="12">
        <f t="shared" si="7"/>
        <v>0</v>
      </c>
      <c r="EL32" s="15"/>
      <c r="EM32" s="15"/>
      <c r="EN32" s="15"/>
      <c r="EO32" s="15"/>
      <c r="EP32" s="15"/>
      <c r="EQ32" s="15"/>
      <c r="ER32" s="15"/>
      <c r="EU32" s="15"/>
      <c r="EW32" s="15"/>
      <c r="EY32" s="15"/>
    </row>
    <row r="33" spans="1:155" s="16" customFormat="1" ht="20.25" customHeight="1">
      <c r="A33" s="21">
        <v>24</v>
      </c>
      <c r="B33" s="42" t="s">
        <v>78</v>
      </c>
      <c r="C33" s="11">
        <v>19362.9223</v>
      </c>
      <c r="D33" s="40">
        <v>2943.5038</v>
      </c>
      <c r="E33" s="26">
        <f t="shared" si="8"/>
        <v>93508.4</v>
      </c>
      <c r="F33" s="35">
        <f t="shared" si="9"/>
        <v>75176.04999999999</v>
      </c>
      <c r="G33" s="12">
        <f t="shared" si="0"/>
        <v>52357.59999999999</v>
      </c>
      <c r="H33" s="12">
        <f t="shared" si="10"/>
        <v>69.64664943156762</v>
      </c>
      <c r="I33" s="12">
        <f t="shared" si="11"/>
        <v>55.99240282156469</v>
      </c>
      <c r="J33" s="12">
        <f t="shared" si="12"/>
        <v>18813</v>
      </c>
      <c r="K33" s="12">
        <f t="shared" si="13"/>
        <v>12814</v>
      </c>
      <c r="L33" s="12">
        <f t="shared" si="14"/>
        <v>9357.5</v>
      </c>
      <c r="M33" s="12">
        <f t="shared" si="15"/>
        <v>73.02559700327767</v>
      </c>
      <c r="N33" s="12">
        <f t="shared" si="16"/>
        <v>49.73954180619784</v>
      </c>
      <c r="O33" s="12">
        <f t="shared" si="1"/>
        <v>7249.7</v>
      </c>
      <c r="P33" s="12">
        <f t="shared" si="2"/>
        <v>3803</v>
      </c>
      <c r="Q33" s="12">
        <f t="shared" si="3"/>
        <v>2181.8</v>
      </c>
      <c r="R33" s="12">
        <f t="shared" si="17"/>
        <v>57.37049697607153</v>
      </c>
      <c r="S33" s="11">
        <f t="shared" si="18"/>
        <v>30.095038415382707</v>
      </c>
      <c r="T33" s="39">
        <v>4</v>
      </c>
      <c r="U33" s="39">
        <v>3</v>
      </c>
      <c r="V33" s="12">
        <v>0</v>
      </c>
      <c r="W33" s="12">
        <f t="shared" si="19"/>
        <v>0</v>
      </c>
      <c r="X33" s="11">
        <f t="shared" si="20"/>
        <v>0</v>
      </c>
      <c r="Y33" s="39">
        <v>1009</v>
      </c>
      <c r="Z33" s="39">
        <v>757</v>
      </c>
      <c r="AA33" s="12">
        <v>2472.2</v>
      </c>
      <c r="AB33" s="12">
        <f t="shared" si="21"/>
        <v>326.5785997357992</v>
      </c>
      <c r="AC33" s="11">
        <f t="shared" si="22"/>
        <v>245.0148662041625</v>
      </c>
      <c r="AD33" s="11">
        <v>6370.5</v>
      </c>
      <c r="AE33" s="11">
        <v>5243</v>
      </c>
      <c r="AF33" s="11">
        <v>1519.6</v>
      </c>
      <c r="AG33" s="12">
        <f t="shared" si="23"/>
        <v>28.983406446690825</v>
      </c>
      <c r="AH33" s="11">
        <f t="shared" si="24"/>
        <v>23.85370065144023</v>
      </c>
      <c r="AI33" s="39">
        <v>7245.7</v>
      </c>
      <c r="AJ33" s="39">
        <v>3800</v>
      </c>
      <c r="AK33" s="12">
        <v>2181.8</v>
      </c>
      <c r="AL33" s="12">
        <f t="shared" si="25"/>
        <v>57.41578947368422</v>
      </c>
      <c r="AM33" s="11">
        <f t="shared" si="26"/>
        <v>30.11165242833681</v>
      </c>
      <c r="AN33" s="39">
        <v>608</v>
      </c>
      <c r="AO33" s="39">
        <v>456</v>
      </c>
      <c r="AP33" s="12">
        <v>350</v>
      </c>
      <c r="AQ33" s="12">
        <f t="shared" si="27"/>
        <v>76.75438596491229</v>
      </c>
      <c r="AR33" s="11">
        <f t="shared" si="28"/>
        <v>57.56578947368421</v>
      </c>
      <c r="AS33" s="13">
        <v>0</v>
      </c>
      <c r="AT33" s="13">
        <v>0</v>
      </c>
      <c r="AU33" s="12">
        <v>0</v>
      </c>
      <c r="AV33" s="12" t="e">
        <f t="shared" si="29"/>
        <v>#DIV/0!</v>
      </c>
      <c r="AW33" s="11" t="e">
        <f t="shared" si="30"/>
        <v>#DIV/0!</v>
      </c>
      <c r="AX33" s="13">
        <v>0</v>
      </c>
      <c r="AY33" s="13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49333.399999999994</v>
      </c>
      <c r="BE33" s="11">
        <v>37000.049999999996</v>
      </c>
      <c r="BF33" s="11">
        <v>37000.1</v>
      </c>
      <c r="BG33" s="14">
        <v>0</v>
      </c>
      <c r="BH33" s="14">
        <v>0</v>
      </c>
      <c r="BI33" s="14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2">
        <f t="shared" si="4"/>
        <v>2298</v>
      </c>
      <c r="BT33" s="12">
        <f t="shared" si="4"/>
        <v>1605</v>
      </c>
      <c r="BU33" s="12">
        <f t="shared" si="5"/>
        <v>1550.2</v>
      </c>
      <c r="BV33" s="12">
        <f t="shared" si="31"/>
        <v>96.58566978193147</v>
      </c>
      <c r="BW33" s="11">
        <f t="shared" si="32"/>
        <v>67.45865970409052</v>
      </c>
      <c r="BX33" s="39">
        <v>1758</v>
      </c>
      <c r="BY33" s="39">
        <v>1200</v>
      </c>
      <c r="BZ33" s="12">
        <v>1280.2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39">
        <v>540</v>
      </c>
      <c r="CH33" s="39">
        <v>405</v>
      </c>
      <c r="CI33" s="11">
        <v>270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0</v>
      </c>
      <c r="CS33" s="39">
        <v>1277.8</v>
      </c>
      <c r="CT33" s="39">
        <v>950</v>
      </c>
      <c r="CU33" s="11">
        <v>1004.7</v>
      </c>
      <c r="CV33" s="11">
        <v>1277.8</v>
      </c>
      <c r="CW33" s="11">
        <v>950</v>
      </c>
      <c r="CX33" s="11">
        <v>294.3</v>
      </c>
      <c r="CY33" s="11">
        <v>0</v>
      </c>
      <c r="CZ33" s="11">
        <v>0</v>
      </c>
      <c r="DA33" s="11"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v>0</v>
      </c>
      <c r="DG33" s="11">
        <v>0</v>
      </c>
      <c r="DH33" s="11">
        <v>0</v>
      </c>
      <c r="DI33" s="11">
        <v>0</v>
      </c>
      <c r="DJ33" s="11">
        <v>279</v>
      </c>
      <c r="DK33" s="11">
        <v>0</v>
      </c>
      <c r="DL33" s="12">
        <f t="shared" si="33"/>
        <v>68146.4</v>
      </c>
      <c r="DM33" s="12">
        <f t="shared" si="34"/>
        <v>49814.049999999996</v>
      </c>
      <c r="DN33" s="12">
        <f t="shared" si="35"/>
        <v>46357.59999999999</v>
      </c>
      <c r="DO33" s="11">
        <v>0</v>
      </c>
      <c r="DP33" s="11">
        <v>0</v>
      </c>
      <c r="DQ33" s="11">
        <v>0</v>
      </c>
      <c r="DR33" s="11">
        <v>25362</v>
      </c>
      <c r="DS33" s="11">
        <v>25362</v>
      </c>
      <c r="DT33" s="11">
        <v>6000</v>
      </c>
      <c r="DU33" s="11">
        <v>0</v>
      </c>
      <c r="DV33" s="11">
        <v>0</v>
      </c>
      <c r="DW33" s="11">
        <v>0</v>
      </c>
      <c r="DX33" s="11">
        <v>0</v>
      </c>
      <c r="DY33" s="11"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v>0</v>
      </c>
      <c r="EE33" s="11">
        <v>0</v>
      </c>
      <c r="EF33" s="11">
        <v>0</v>
      </c>
      <c r="EG33" s="11">
        <v>0</v>
      </c>
      <c r="EH33" s="12">
        <f t="shared" si="6"/>
        <v>25362</v>
      </c>
      <c r="EI33" s="12">
        <f t="shared" si="36"/>
        <v>25362</v>
      </c>
      <c r="EJ33" s="12">
        <f t="shared" si="7"/>
        <v>6000</v>
      </c>
      <c r="EL33" s="15"/>
      <c r="EM33" s="15"/>
      <c r="EN33" s="15"/>
      <c r="EO33" s="15"/>
      <c r="EP33" s="15"/>
      <c r="EQ33" s="15"/>
      <c r="ER33" s="15"/>
      <c r="EU33" s="15"/>
      <c r="EW33" s="15"/>
      <c r="EY33" s="15"/>
    </row>
    <row r="34" spans="1:155" s="16" customFormat="1" ht="20.25" customHeight="1">
      <c r="A34" s="21">
        <v>25</v>
      </c>
      <c r="B34" s="42" t="s">
        <v>79</v>
      </c>
      <c r="C34" s="11">
        <v>40.179</v>
      </c>
      <c r="D34" s="40">
        <v>4.3367</v>
      </c>
      <c r="E34" s="26">
        <f t="shared" si="8"/>
        <v>7853.4</v>
      </c>
      <c r="F34" s="35">
        <f t="shared" si="9"/>
        <v>5889.325</v>
      </c>
      <c r="G34" s="12">
        <f t="shared" si="0"/>
        <v>5026.8</v>
      </c>
      <c r="H34" s="12">
        <f t="shared" si="10"/>
        <v>85.35443365750744</v>
      </c>
      <c r="I34" s="12">
        <f t="shared" si="11"/>
        <v>64.00794560317826</v>
      </c>
      <c r="J34" s="12">
        <f t="shared" si="12"/>
        <v>2645.9</v>
      </c>
      <c r="K34" s="12">
        <f t="shared" si="13"/>
        <v>1983.7</v>
      </c>
      <c r="L34" s="12">
        <f t="shared" si="14"/>
        <v>1121.2</v>
      </c>
      <c r="M34" s="12">
        <f t="shared" si="15"/>
        <v>56.52064324242577</v>
      </c>
      <c r="N34" s="12">
        <f t="shared" si="16"/>
        <v>42.37499527570959</v>
      </c>
      <c r="O34" s="12">
        <f t="shared" si="1"/>
        <v>988</v>
      </c>
      <c r="P34" s="12">
        <f t="shared" si="2"/>
        <v>765</v>
      </c>
      <c r="Q34" s="12">
        <f t="shared" si="3"/>
        <v>696.2</v>
      </c>
      <c r="R34" s="12">
        <f t="shared" si="17"/>
        <v>91.00653594771242</v>
      </c>
      <c r="S34" s="11">
        <f t="shared" si="18"/>
        <v>70.46558704453442</v>
      </c>
      <c r="T34" s="39">
        <v>0</v>
      </c>
      <c r="U34" s="39">
        <v>0</v>
      </c>
      <c r="V34" s="12">
        <v>0</v>
      </c>
      <c r="W34" s="12" t="e">
        <f t="shared" si="19"/>
        <v>#DIV/0!</v>
      </c>
      <c r="X34" s="11" t="e">
        <f t="shared" si="20"/>
        <v>#DIV/0!</v>
      </c>
      <c r="Y34" s="39">
        <v>0</v>
      </c>
      <c r="Z34" s="39">
        <v>0</v>
      </c>
      <c r="AA34" s="12">
        <v>425</v>
      </c>
      <c r="AB34" s="12" t="e">
        <f t="shared" si="21"/>
        <v>#DIV/0!</v>
      </c>
      <c r="AC34" s="11" t="e">
        <f t="shared" si="22"/>
        <v>#DIV/0!</v>
      </c>
      <c r="AD34" s="11">
        <v>1430.9</v>
      </c>
      <c r="AE34" s="11">
        <v>1047.7</v>
      </c>
      <c r="AF34" s="11">
        <v>0</v>
      </c>
      <c r="AG34" s="12">
        <f t="shared" si="23"/>
        <v>0</v>
      </c>
      <c r="AH34" s="11">
        <f t="shared" si="24"/>
        <v>0</v>
      </c>
      <c r="AI34" s="39">
        <v>988</v>
      </c>
      <c r="AJ34" s="39">
        <v>765</v>
      </c>
      <c r="AK34" s="12">
        <v>696.2</v>
      </c>
      <c r="AL34" s="12">
        <f t="shared" si="25"/>
        <v>91.00653594771242</v>
      </c>
      <c r="AM34" s="11">
        <f t="shared" si="26"/>
        <v>70.46558704453442</v>
      </c>
      <c r="AN34" s="39">
        <v>0</v>
      </c>
      <c r="AO34" s="39">
        <v>0</v>
      </c>
      <c r="AP34" s="12">
        <v>0</v>
      </c>
      <c r="AQ34" s="12" t="e">
        <f t="shared" si="27"/>
        <v>#DIV/0!</v>
      </c>
      <c r="AR34" s="11" t="e">
        <f t="shared" si="28"/>
        <v>#DIV/0!</v>
      </c>
      <c r="AS34" s="13">
        <v>0</v>
      </c>
      <c r="AT34" s="13">
        <v>0</v>
      </c>
      <c r="AU34" s="12">
        <v>0</v>
      </c>
      <c r="AV34" s="12" t="e">
        <f t="shared" si="29"/>
        <v>#DIV/0!</v>
      </c>
      <c r="AW34" s="11" t="e">
        <f t="shared" si="30"/>
        <v>#DIV/0!</v>
      </c>
      <c r="AX34" s="13">
        <v>0</v>
      </c>
      <c r="AY34" s="13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5207.5</v>
      </c>
      <c r="BE34" s="11">
        <v>3905.625</v>
      </c>
      <c r="BF34" s="11">
        <v>3905.6</v>
      </c>
      <c r="BG34" s="14">
        <v>0</v>
      </c>
      <c r="BH34" s="14">
        <v>0</v>
      </c>
      <c r="BI34" s="14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2">
        <f t="shared" si="4"/>
        <v>15</v>
      </c>
      <c r="BT34" s="12">
        <f t="shared" si="4"/>
        <v>12</v>
      </c>
      <c r="BU34" s="12">
        <f t="shared" si="5"/>
        <v>0</v>
      </c>
      <c r="BV34" s="12">
        <f t="shared" si="31"/>
        <v>0</v>
      </c>
      <c r="BW34" s="11">
        <f t="shared" si="32"/>
        <v>0</v>
      </c>
      <c r="BX34" s="39">
        <v>15</v>
      </c>
      <c r="BY34" s="39">
        <v>12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39">
        <v>212</v>
      </c>
      <c r="CT34" s="39">
        <v>159</v>
      </c>
      <c r="CU34" s="11">
        <v>0</v>
      </c>
      <c r="CV34" s="11">
        <v>212</v>
      </c>
      <c r="CW34" s="11">
        <v>159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0</v>
      </c>
      <c r="DG34" s="11">
        <v>0</v>
      </c>
      <c r="DH34" s="11">
        <v>0</v>
      </c>
      <c r="DI34" s="11">
        <v>0</v>
      </c>
      <c r="DJ34" s="11">
        <v>0</v>
      </c>
      <c r="DK34" s="11">
        <v>0</v>
      </c>
      <c r="DL34" s="12">
        <f t="shared" si="33"/>
        <v>7853.4</v>
      </c>
      <c r="DM34" s="12">
        <f t="shared" si="34"/>
        <v>5889.325</v>
      </c>
      <c r="DN34" s="12">
        <f t="shared" si="35"/>
        <v>5026.8</v>
      </c>
      <c r="DO34" s="11">
        <v>0</v>
      </c>
      <c r="DP34" s="11">
        <v>0</v>
      </c>
      <c r="DQ34" s="11">
        <v>0</v>
      </c>
      <c r="DR34" s="11">
        <v>0</v>
      </c>
      <c r="DS34" s="11"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v>0</v>
      </c>
      <c r="DY34" s="11"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v>0</v>
      </c>
      <c r="EE34" s="11">
        <v>0</v>
      </c>
      <c r="EF34" s="11">
        <v>0</v>
      </c>
      <c r="EG34" s="11">
        <v>0</v>
      </c>
      <c r="EH34" s="12">
        <f t="shared" si="6"/>
        <v>0</v>
      </c>
      <c r="EI34" s="12">
        <f t="shared" si="36"/>
        <v>0</v>
      </c>
      <c r="EJ34" s="12">
        <f t="shared" si="7"/>
        <v>0</v>
      </c>
      <c r="EL34" s="15"/>
      <c r="EM34" s="15"/>
      <c r="EN34" s="15"/>
      <c r="EO34" s="15"/>
      <c r="EP34" s="15"/>
      <c r="EQ34" s="15"/>
      <c r="ER34" s="15"/>
      <c r="EU34" s="15"/>
      <c r="EW34" s="15"/>
      <c r="EY34" s="15"/>
    </row>
    <row r="35" spans="1:155" s="16" customFormat="1" ht="20.25" customHeight="1">
      <c r="A35" s="21">
        <v>26</v>
      </c>
      <c r="B35" s="42" t="s">
        <v>80</v>
      </c>
      <c r="C35" s="11">
        <v>16539.4899</v>
      </c>
      <c r="D35" s="40">
        <v>10062.3439</v>
      </c>
      <c r="E35" s="26">
        <f t="shared" si="8"/>
        <v>94255.8</v>
      </c>
      <c r="F35" s="35">
        <f t="shared" si="9"/>
        <v>67579.4</v>
      </c>
      <c r="G35" s="12">
        <f t="shared" si="0"/>
        <v>51418.108</v>
      </c>
      <c r="H35" s="12">
        <f t="shared" si="10"/>
        <v>76.08547575148641</v>
      </c>
      <c r="I35" s="12">
        <f t="shared" si="11"/>
        <v>54.55166472514158</v>
      </c>
      <c r="J35" s="12">
        <f t="shared" si="12"/>
        <v>28299.8</v>
      </c>
      <c r="K35" s="12">
        <f t="shared" si="13"/>
        <v>15610.4</v>
      </c>
      <c r="L35" s="12">
        <f t="shared" si="14"/>
        <v>9457.108</v>
      </c>
      <c r="M35" s="12">
        <f t="shared" si="15"/>
        <v>60.58209911341157</v>
      </c>
      <c r="N35" s="12">
        <f t="shared" si="16"/>
        <v>33.417578922819246</v>
      </c>
      <c r="O35" s="12">
        <f t="shared" si="1"/>
        <v>13876.9</v>
      </c>
      <c r="P35" s="12">
        <f t="shared" si="2"/>
        <v>6000</v>
      </c>
      <c r="Q35" s="12">
        <f t="shared" si="3"/>
        <v>4326.008000000001</v>
      </c>
      <c r="R35" s="12">
        <f t="shared" si="17"/>
        <v>72.10013333333335</v>
      </c>
      <c r="S35" s="11">
        <f t="shared" si="18"/>
        <v>31.174167141076182</v>
      </c>
      <c r="T35" s="39">
        <v>0</v>
      </c>
      <c r="U35" s="39">
        <v>0</v>
      </c>
      <c r="V35" s="12">
        <v>196.408</v>
      </c>
      <c r="W35" s="12" t="e">
        <f t="shared" si="19"/>
        <v>#DIV/0!</v>
      </c>
      <c r="X35" s="11" t="e">
        <f t="shared" si="20"/>
        <v>#DIV/0!</v>
      </c>
      <c r="Y35" s="39">
        <v>414.89999999999964</v>
      </c>
      <c r="Z35" s="39">
        <v>300</v>
      </c>
      <c r="AA35" s="12">
        <v>714.2</v>
      </c>
      <c r="AB35" s="12">
        <f t="shared" si="21"/>
        <v>238.0666666666667</v>
      </c>
      <c r="AC35" s="11">
        <f t="shared" si="22"/>
        <v>172.1378645456738</v>
      </c>
      <c r="AD35" s="11">
        <v>3653.8</v>
      </c>
      <c r="AE35" s="11">
        <v>2389</v>
      </c>
      <c r="AF35" s="11">
        <v>877.9</v>
      </c>
      <c r="AG35" s="12">
        <f t="shared" si="23"/>
        <v>36.74759313520301</v>
      </c>
      <c r="AH35" s="11">
        <f t="shared" si="24"/>
        <v>24.02704034156221</v>
      </c>
      <c r="AI35" s="39">
        <v>13876.9</v>
      </c>
      <c r="AJ35" s="39">
        <v>6000</v>
      </c>
      <c r="AK35" s="12">
        <v>4129.6</v>
      </c>
      <c r="AL35" s="12">
        <f t="shared" si="25"/>
        <v>68.82666666666667</v>
      </c>
      <c r="AM35" s="11">
        <f t="shared" si="26"/>
        <v>29.758807802895465</v>
      </c>
      <c r="AN35" s="39">
        <v>863</v>
      </c>
      <c r="AO35" s="39">
        <v>647.4</v>
      </c>
      <c r="AP35" s="12">
        <v>578.1</v>
      </c>
      <c r="AQ35" s="12">
        <f t="shared" si="27"/>
        <v>89.29564411492123</v>
      </c>
      <c r="AR35" s="11">
        <f t="shared" si="28"/>
        <v>66.98725376593279</v>
      </c>
      <c r="AS35" s="13">
        <v>0</v>
      </c>
      <c r="AT35" s="13">
        <v>0</v>
      </c>
      <c r="AU35" s="12">
        <v>0</v>
      </c>
      <c r="AV35" s="12" t="e">
        <f t="shared" si="29"/>
        <v>#DIV/0!</v>
      </c>
      <c r="AW35" s="11" t="e">
        <f t="shared" si="30"/>
        <v>#DIV/0!</v>
      </c>
      <c r="AX35" s="13">
        <v>0</v>
      </c>
      <c r="AY35" s="13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55948</v>
      </c>
      <c r="BE35" s="11">
        <v>41961</v>
      </c>
      <c r="BF35" s="11">
        <v>41961</v>
      </c>
      <c r="BG35" s="14">
        <v>0</v>
      </c>
      <c r="BH35" s="14">
        <v>0</v>
      </c>
      <c r="BI35" s="14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2">
        <f t="shared" si="4"/>
        <v>5771.2</v>
      </c>
      <c r="BT35" s="12">
        <f t="shared" si="4"/>
        <v>3694</v>
      </c>
      <c r="BU35" s="12">
        <f t="shared" si="5"/>
        <v>1834</v>
      </c>
      <c r="BV35" s="12">
        <f t="shared" si="31"/>
        <v>49.64807796426638</v>
      </c>
      <c r="BW35" s="11">
        <f t="shared" si="32"/>
        <v>31.778486276684227</v>
      </c>
      <c r="BX35" s="39">
        <v>927</v>
      </c>
      <c r="BY35" s="39">
        <v>694</v>
      </c>
      <c r="BZ35" s="12">
        <v>529.8</v>
      </c>
      <c r="CA35" s="11">
        <v>4844.2</v>
      </c>
      <c r="CB35" s="11">
        <v>3000</v>
      </c>
      <c r="CC35" s="12">
        <v>1304.2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0</v>
      </c>
      <c r="CS35" s="39">
        <v>3720</v>
      </c>
      <c r="CT35" s="39">
        <v>2580</v>
      </c>
      <c r="CU35" s="11">
        <v>801.6</v>
      </c>
      <c r="CV35" s="11">
        <v>1200</v>
      </c>
      <c r="CW35" s="11">
        <v>900</v>
      </c>
      <c r="CX35" s="11">
        <v>122.9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325.3</v>
      </c>
      <c r="DE35" s="11">
        <v>0</v>
      </c>
      <c r="DF35" s="11">
        <v>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12">
        <f t="shared" si="33"/>
        <v>84247.8</v>
      </c>
      <c r="DM35" s="12">
        <f t="shared" si="34"/>
        <v>57571.4</v>
      </c>
      <c r="DN35" s="12">
        <f t="shared" si="35"/>
        <v>51418.108</v>
      </c>
      <c r="DO35" s="11">
        <v>0</v>
      </c>
      <c r="DP35" s="11">
        <v>0</v>
      </c>
      <c r="DQ35" s="11">
        <v>0</v>
      </c>
      <c r="DR35" s="11">
        <v>10008</v>
      </c>
      <c r="DS35" s="11">
        <v>10008</v>
      </c>
      <c r="DT35" s="11">
        <v>0</v>
      </c>
      <c r="DU35" s="11">
        <v>0</v>
      </c>
      <c r="DV35" s="11">
        <v>0</v>
      </c>
      <c r="DW35" s="11">
        <v>0</v>
      </c>
      <c r="DX35" s="11">
        <v>0</v>
      </c>
      <c r="DY35" s="11"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v>0</v>
      </c>
      <c r="EE35" s="11">
        <v>0</v>
      </c>
      <c r="EF35" s="11">
        <v>0</v>
      </c>
      <c r="EG35" s="11">
        <v>0</v>
      </c>
      <c r="EH35" s="12">
        <f t="shared" si="6"/>
        <v>10008</v>
      </c>
      <c r="EI35" s="12">
        <f t="shared" si="36"/>
        <v>10008</v>
      </c>
      <c r="EJ35" s="12">
        <f t="shared" si="7"/>
        <v>0</v>
      </c>
      <c r="EL35" s="15"/>
      <c r="EM35" s="15"/>
      <c r="EN35" s="15"/>
      <c r="EO35" s="15"/>
      <c r="EP35" s="15"/>
      <c r="EQ35" s="15"/>
      <c r="ER35" s="15"/>
      <c r="EU35" s="15"/>
      <c r="EW35" s="15"/>
      <c r="EY35" s="15"/>
    </row>
    <row r="36" spans="1:155" s="16" customFormat="1" ht="20.25" customHeight="1">
      <c r="A36" s="21">
        <v>27</v>
      </c>
      <c r="B36" s="42" t="s">
        <v>81</v>
      </c>
      <c r="C36" s="11">
        <v>31414.0024</v>
      </c>
      <c r="D36" s="40">
        <v>4787.93</v>
      </c>
      <c r="E36" s="26">
        <f t="shared" si="8"/>
        <v>72466.1</v>
      </c>
      <c r="F36" s="35">
        <f t="shared" si="9"/>
        <v>61190.5</v>
      </c>
      <c r="G36" s="12">
        <f t="shared" si="0"/>
        <v>30440.091999999997</v>
      </c>
      <c r="H36" s="12">
        <f t="shared" si="10"/>
        <v>49.74643449555077</v>
      </c>
      <c r="I36" s="12">
        <f t="shared" si="11"/>
        <v>42.00597520771781</v>
      </c>
      <c r="J36" s="12">
        <f t="shared" si="12"/>
        <v>12134</v>
      </c>
      <c r="K36" s="12">
        <f t="shared" si="13"/>
        <v>9006</v>
      </c>
      <c r="L36" s="12">
        <f t="shared" si="14"/>
        <v>5997.292</v>
      </c>
      <c r="M36" s="12">
        <f t="shared" si="15"/>
        <v>66.59218298911837</v>
      </c>
      <c r="N36" s="12">
        <f t="shared" si="16"/>
        <v>49.42551508158893</v>
      </c>
      <c r="O36" s="12">
        <f t="shared" si="1"/>
        <v>3754</v>
      </c>
      <c r="P36" s="12">
        <f t="shared" si="2"/>
        <v>2815</v>
      </c>
      <c r="Q36" s="12">
        <f t="shared" si="3"/>
        <v>1622.5</v>
      </c>
      <c r="R36" s="12">
        <f t="shared" si="17"/>
        <v>57.637655417406755</v>
      </c>
      <c r="S36" s="11">
        <f t="shared" si="18"/>
        <v>43.22056473095365</v>
      </c>
      <c r="T36" s="39">
        <v>0</v>
      </c>
      <c r="U36" s="39">
        <v>0</v>
      </c>
      <c r="V36" s="12">
        <v>0</v>
      </c>
      <c r="W36" s="12" t="e">
        <f t="shared" si="19"/>
        <v>#DIV/0!</v>
      </c>
      <c r="X36" s="11" t="e">
        <f t="shared" si="20"/>
        <v>#DIV/0!</v>
      </c>
      <c r="Y36" s="39">
        <v>0</v>
      </c>
      <c r="Z36" s="39">
        <v>0</v>
      </c>
      <c r="AA36" s="12">
        <v>1123.8</v>
      </c>
      <c r="AB36" s="12" t="e">
        <f t="shared" si="21"/>
        <v>#DIV/0!</v>
      </c>
      <c r="AC36" s="11" t="e">
        <f t="shared" si="22"/>
        <v>#DIV/0!</v>
      </c>
      <c r="AD36" s="11">
        <v>4014</v>
      </c>
      <c r="AE36" s="11">
        <v>3010</v>
      </c>
      <c r="AF36" s="11">
        <v>855.5</v>
      </c>
      <c r="AG36" s="12">
        <f t="shared" si="23"/>
        <v>28.421926910299007</v>
      </c>
      <c r="AH36" s="11">
        <f t="shared" si="24"/>
        <v>21.312904833084207</v>
      </c>
      <c r="AI36" s="39">
        <v>3754</v>
      </c>
      <c r="AJ36" s="39">
        <v>2815</v>
      </c>
      <c r="AK36" s="12">
        <v>1622.5</v>
      </c>
      <c r="AL36" s="12">
        <f t="shared" si="25"/>
        <v>57.637655417406755</v>
      </c>
      <c r="AM36" s="11">
        <f t="shared" si="26"/>
        <v>43.22056473095365</v>
      </c>
      <c r="AN36" s="39">
        <v>204</v>
      </c>
      <c r="AO36" s="39">
        <v>153</v>
      </c>
      <c r="AP36" s="12">
        <v>168</v>
      </c>
      <c r="AQ36" s="12">
        <f t="shared" si="27"/>
        <v>109.80392156862746</v>
      </c>
      <c r="AR36" s="11">
        <f t="shared" si="28"/>
        <v>82.35294117647058</v>
      </c>
      <c r="AS36" s="13">
        <v>0</v>
      </c>
      <c r="AT36" s="13">
        <v>0</v>
      </c>
      <c r="AU36" s="12">
        <v>0</v>
      </c>
      <c r="AV36" s="12" t="e">
        <f t="shared" si="29"/>
        <v>#DIV/0!</v>
      </c>
      <c r="AW36" s="11" t="e">
        <f t="shared" si="30"/>
        <v>#DIV/0!</v>
      </c>
      <c r="AX36" s="13">
        <v>0</v>
      </c>
      <c r="AY36" s="13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32590.4</v>
      </c>
      <c r="BE36" s="11">
        <v>24442.800000000003</v>
      </c>
      <c r="BF36" s="11">
        <v>24442.8</v>
      </c>
      <c r="BG36" s="14">
        <v>0</v>
      </c>
      <c r="BH36" s="14">
        <v>0</v>
      </c>
      <c r="BI36" s="14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2">
        <f t="shared" si="4"/>
        <v>2400</v>
      </c>
      <c r="BT36" s="12">
        <f t="shared" si="4"/>
        <v>1800</v>
      </c>
      <c r="BU36" s="12">
        <f t="shared" si="5"/>
        <v>881.2</v>
      </c>
      <c r="BV36" s="12">
        <f t="shared" si="31"/>
        <v>48.955555555555556</v>
      </c>
      <c r="BW36" s="11">
        <f t="shared" si="32"/>
        <v>36.71666666666667</v>
      </c>
      <c r="BX36" s="39">
        <v>2400</v>
      </c>
      <c r="BY36" s="39">
        <v>1800</v>
      </c>
      <c r="BZ36" s="12">
        <v>881.2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0</v>
      </c>
      <c r="CP36" s="40">
        <v>1000</v>
      </c>
      <c r="CQ36" s="40">
        <v>750</v>
      </c>
      <c r="CR36" s="11">
        <v>854.1</v>
      </c>
      <c r="CS36" s="39">
        <v>762</v>
      </c>
      <c r="CT36" s="39">
        <v>478</v>
      </c>
      <c r="CU36" s="11">
        <v>338.5</v>
      </c>
      <c r="CV36" s="11">
        <v>500</v>
      </c>
      <c r="CW36" s="11">
        <v>300</v>
      </c>
      <c r="CX36" s="11">
        <v>218.5</v>
      </c>
      <c r="CY36" s="11">
        <v>0</v>
      </c>
      <c r="CZ36" s="11">
        <v>0</v>
      </c>
      <c r="DA36" s="11">
        <v>153.692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11">
        <v>0</v>
      </c>
      <c r="DH36" s="11">
        <v>0</v>
      </c>
      <c r="DI36" s="11">
        <v>0</v>
      </c>
      <c r="DJ36" s="11">
        <v>0</v>
      </c>
      <c r="DK36" s="11">
        <v>0</v>
      </c>
      <c r="DL36" s="12">
        <f t="shared" si="33"/>
        <v>44724.4</v>
      </c>
      <c r="DM36" s="12">
        <f t="shared" si="34"/>
        <v>33448.8</v>
      </c>
      <c r="DN36" s="12">
        <f t="shared" si="35"/>
        <v>30440.091999999997</v>
      </c>
      <c r="DO36" s="11">
        <v>0</v>
      </c>
      <c r="DP36" s="11">
        <v>0</v>
      </c>
      <c r="DQ36" s="11">
        <v>0</v>
      </c>
      <c r="DR36" s="11">
        <v>27741.7</v>
      </c>
      <c r="DS36" s="11">
        <v>27741.7</v>
      </c>
      <c r="DT36" s="11">
        <v>0</v>
      </c>
      <c r="DU36" s="11">
        <v>0</v>
      </c>
      <c r="DV36" s="11">
        <v>0</v>
      </c>
      <c r="DW36" s="11">
        <v>0</v>
      </c>
      <c r="DX36" s="11">
        <v>0</v>
      </c>
      <c r="DY36" s="11">
        <v>0</v>
      </c>
      <c r="DZ36" s="11">
        <v>0</v>
      </c>
      <c r="EA36" s="11">
        <v>0</v>
      </c>
      <c r="EB36" s="11">
        <v>0</v>
      </c>
      <c r="EC36" s="11">
        <v>0</v>
      </c>
      <c r="ED36" s="11">
        <v>400</v>
      </c>
      <c r="EE36" s="11">
        <v>400</v>
      </c>
      <c r="EF36" s="11">
        <v>400</v>
      </c>
      <c r="EG36" s="11">
        <v>0</v>
      </c>
      <c r="EH36" s="12">
        <f t="shared" si="6"/>
        <v>28141.7</v>
      </c>
      <c r="EI36" s="12">
        <f t="shared" si="36"/>
        <v>28141.7</v>
      </c>
      <c r="EJ36" s="12">
        <f t="shared" si="7"/>
        <v>400</v>
      </c>
      <c r="EL36" s="15"/>
      <c r="EM36" s="15"/>
      <c r="EN36" s="15"/>
      <c r="EO36" s="15"/>
      <c r="EP36" s="15"/>
      <c r="EQ36" s="15"/>
      <c r="ER36" s="15"/>
      <c r="EU36" s="15"/>
      <c r="EW36" s="15"/>
      <c r="EY36" s="15"/>
    </row>
    <row r="37" spans="1:155" s="16" customFormat="1" ht="20.25" customHeight="1">
      <c r="A37" s="21">
        <v>28</v>
      </c>
      <c r="B37" s="42" t="s">
        <v>82</v>
      </c>
      <c r="C37" s="11">
        <v>5109.3183</v>
      </c>
      <c r="D37" s="40">
        <v>8918.2215</v>
      </c>
      <c r="E37" s="26">
        <f t="shared" si="8"/>
        <v>39349</v>
      </c>
      <c r="F37" s="35">
        <f t="shared" si="9"/>
        <v>30512.149999999998</v>
      </c>
      <c r="G37" s="12">
        <f t="shared" si="0"/>
        <v>28932.8</v>
      </c>
      <c r="H37" s="12">
        <f t="shared" si="10"/>
        <v>94.82386524712287</v>
      </c>
      <c r="I37" s="12">
        <f t="shared" si="11"/>
        <v>73.52867925487305</v>
      </c>
      <c r="J37" s="12">
        <f t="shared" si="12"/>
        <v>5428.8</v>
      </c>
      <c r="K37" s="12">
        <f t="shared" si="13"/>
        <v>3816.5</v>
      </c>
      <c r="L37" s="12">
        <f t="shared" si="14"/>
        <v>2237.1</v>
      </c>
      <c r="M37" s="12">
        <f t="shared" si="15"/>
        <v>58.616533473077425</v>
      </c>
      <c r="N37" s="12">
        <f t="shared" si="16"/>
        <v>41.20800176834659</v>
      </c>
      <c r="O37" s="12">
        <f t="shared" si="1"/>
        <v>2550</v>
      </c>
      <c r="P37" s="12">
        <f t="shared" si="2"/>
        <v>1657.5</v>
      </c>
      <c r="Q37" s="12">
        <f t="shared" si="3"/>
        <v>554.9</v>
      </c>
      <c r="R37" s="12">
        <f t="shared" si="17"/>
        <v>33.47812971342383</v>
      </c>
      <c r="S37" s="11">
        <f t="shared" si="18"/>
        <v>21.76078431372549</v>
      </c>
      <c r="T37" s="39">
        <v>0</v>
      </c>
      <c r="U37" s="39">
        <v>0</v>
      </c>
      <c r="V37" s="12">
        <v>0</v>
      </c>
      <c r="W37" s="12" t="e">
        <f t="shared" si="19"/>
        <v>#DIV/0!</v>
      </c>
      <c r="X37" s="11" t="e">
        <f t="shared" si="20"/>
        <v>#DIV/0!</v>
      </c>
      <c r="Y37" s="39">
        <v>1150</v>
      </c>
      <c r="Z37" s="39">
        <v>862.4</v>
      </c>
      <c r="AA37" s="12">
        <v>442.4</v>
      </c>
      <c r="AB37" s="12">
        <f t="shared" si="21"/>
        <v>51.298701298701296</v>
      </c>
      <c r="AC37" s="11">
        <f t="shared" si="22"/>
        <v>38.469565217391306</v>
      </c>
      <c r="AD37" s="11">
        <v>0</v>
      </c>
      <c r="AE37" s="11">
        <v>0</v>
      </c>
      <c r="AF37" s="11">
        <v>161.2</v>
      </c>
      <c r="AG37" s="12" t="e">
        <f t="shared" si="23"/>
        <v>#DIV/0!</v>
      </c>
      <c r="AH37" s="11" t="e">
        <f t="shared" si="24"/>
        <v>#DIV/0!</v>
      </c>
      <c r="AI37" s="39">
        <v>2550</v>
      </c>
      <c r="AJ37" s="39">
        <v>1657.5</v>
      </c>
      <c r="AK37" s="12">
        <v>554.9</v>
      </c>
      <c r="AL37" s="12">
        <f t="shared" si="25"/>
        <v>33.47812971342383</v>
      </c>
      <c r="AM37" s="11">
        <f t="shared" si="26"/>
        <v>21.76078431372549</v>
      </c>
      <c r="AN37" s="39">
        <v>160</v>
      </c>
      <c r="AO37" s="39">
        <v>120</v>
      </c>
      <c r="AP37" s="12">
        <v>45</v>
      </c>
      <c r="AQ37" s="12">
        <f t="shared" si="27"/>
        <v>37.5</v>
      </c>
      <c r="AR37" s="11">
        <f t="shared" si="28"/>
        <v>28.125</v>
      </c>
      <c r="AS37" s="13">
        <v>0</v>
      </c>
      <c r="AT37" s="13">
        <v>0</v>
      </c>
      <c r="AU37" s="12">
        <v>0</v>
      </c>
      <c r="AV37" s="12" t="e">
        <f t="shared" si="29"/>
        <v>#DIV/0!</v>
      </c>
      <c r="AW37" s="11" t="e">
        <f t="shared" si="30"/>
        <v>#DIV/0!</v>
      </c>
      <c r="AX37" s="13">
        <v>0</v>
      </c>
      <c r="AY37" s="13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28898.199999999997</v>
      </c>
      <c r="BE37" s="11">
        <v>21673.649999999998</v>
      </c>
      <c r="BF37" s="11">
        <v>21673.7</v>
      </c>
      <c r="BG37" s="14">
        <v>0</v>
      </c>
      <c r="BH37" s="14">
        <v>0</v>
      </c>
      <c r="BI37" s="14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2">
        <f t="shared" si="4"/>
        <v>684.8</v>
      </c>
      <c r="BT37" s="12">
        <f t="shared" si="4"/>
        <v>513.6</v>
      </c>
      <c r="BU37" s="12">
        <f t="shared" si="5"/>
        <v>572.3</v>
      </c>
      <c r="BV37" s="12">
        <f t="shared" si="31"/>
        <v>111.42912772585669</v>
      </c>
      <c r="BW37" s="11">
        <f t="shared" si="32"/>
        <v>83.57184579439252</v>
      </c>
      <c r="BX37" s="39">
        <v>94</v>
      </c>
      <c r="BY37" s="39">
        <v>70.5</v>
      </c>
      <c r="BZ37" s="12">
        <v>67</v>
      </c>
      <c r="CA37" s="11">
        <v>590.8</v>
      </c>
      <c r="CB37" s="11">
        <v>443.1</v>
      </c>
      <c r="CC37" s="12">
        <v>505.3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39">
        <v>884</v>
      </c>
      <c r="CT37" s="39">
        <v>663</v>
      </c>
      <c r="CU37" s="11">
        <v>451.3</v>
      </c>
      <c r="CV37" s="11">
        <v>884</v>
      </c>
      <c r="CW37" s="11">
        <v>663</v>
      </c>
      <c r="CX37" s="11">
        <v>451.3</v>
      </c>
      <c r="CY37" s="11">
        <v>0</v>
      </c>
      <c r="CZ37" s="11">
        <v>0</v>
      </c>
      <c r="DA37" s="11">
        <v>10</v>
      </c>
      <c r="DB37" s="11">
        <v>0</v>
      </c>
      <c r="DC37" s="11">
        <v>0</v>
      </c>
      <c r="DD37" s="11">
        <v>0</v>
      </c>
      <c r="DE37" s="11">
        <v>0</v>
      </c>
      <c r="DF37" s="11">
        <v>0</v>
      </c>
      <c r="DG37" s="11">
        <v>0</v>
      </c>
      <c r="DH37" s="11">
        <v>0</v>
      </c>
      <c r="DI37" s="11">
        <v>0</v>
      </c>
      <c r="DJ37" s="11">
        <v>0</v>
      </c>
      <c r="DK37" s="11">
        <v>0</v>
      </c>
      <c r="DL37" s="12">
        <f t="shared" si="33"/>
        <v>34327</v>
      </c>
      <c r="DM37" s="12">
        <f t="shared" si="34"/>
        <v>25490.149999999998</v>
      </c>
      <c r="DN37" s="12">
        <f t="shared" si="35"/>
        <v>23910.8</v>
      </c>
      <c r="DO37" s="11">
        <v>0</v>
      </c>
      <c r="DP37" s="11">
        <v>0</v>
      </c>
      <c r="DQ37" s="11">
        <v>0</v>
      </c>
      <c r="DR37" s="11">
        <v>5022</v>
      </c>
      <c r="DS37" s="11">
        <v>5022</v>
      </c>
      <c r="DT37" s="11">
        <v>5022</v>
      </c>
      <c r="DU37" s="11">
        <v>0</v>
      </c>
      <c r="DV37" s="11">
        <v>0</v>
      </c>
      <c r="DW37" s="11">
        <v>0</v>
      </c>
      <c r="DX37" s="11">
        <v>0</v>
      </c>
      <c r="DY37" s="11">
        <v>0</v>
      </c>
      <c r="DZ37" s="11">
        <v>0</v>
      </c>
      <c r="EA37" s="11">
        <v>0</v>
      </c>
      <c r="EB37" s="11">
        <v>0</v>
      </c>
      <c r="EC37" s="11">
        <v>0</v>
      </c>
      <c r="ED37" s="11">
        <v>0</v>
      </c>
      <c r="EE37" s="11">
        <v>0</v>
      </c>
      <c r="EF37" s="11">
        <v>0</v>
      </c>
      <c r="EG37" s="11">
        <v>0</v>
      </c>
      <c r="EH37" s="12">
        <f t="shared" si="6"/>
        <v>5022</v>
      </c>
      <c r="EI37" s="12">
        <f t="shared" si="36"/>
        <v>5022</v>
      </c>
      <c r="EJ37" s="12">
        <f t="shared" si="7"/>
        <v>5022</v>
      </c>
      <c r="EL37" s="15"/>
      <c r="EM37" s="15"/>
      <c r="EN37" s="15"/>
      <c r="EO37" s="15"/>
      <c r="EP37" s="15"/>
      <c r="EQ37" s="15"/>
      <c r="ER37" s="15"/>
      <c r="EU37" s="15"/>
      <c r="EW37" s="15"/>
      <c r="EY37" s="15"/>
    </row>
    <row r="38" spans="1:155" s="16" customFormat="1" ht="20.25" customHeight="1">
      <c r="A38" s="21">
        <v>29</v>
      </c>
      <c r="B38" s="42" t="s">
        <v>83</v>
      </c>
      <c r="C38" s="11">
        <v>849.5631</v>
      </c>
      <c r="D38" s="40">
        <v>4361.6003</v>
      </c>
      <c r="E38" s="26">
        <f t="shared" si="8"/>
        <v>57159.6</v>
      </c>
      <c r="F38" s="35">
        <f t="shared" si="9"/>
        <v>39995.5</v>
      </c>
      <c r="G38" s="12">
        <f t="shared" si="0"/>
        <v>38371.119</v>
      </c>
      <c r="H38" s="12">
        <f t="shared" si="10"/>
        <v>95.93859059144152</v>
      </c>
      <c r="I38" s="12">
        <f t="shared" si="11"/>
        <v>67.12978922175803</v>
      </c>
      <c r="J38" s="12">
        <f t="shared" si="12"/>
        <v>13241.6</v>
      </c>
      <c r="K38" s="12">
        <f t="shared" si="13"/>
        <v>7057</v>
      </c>
      <c r="L38" s="12">
        <f t="shared" si="14"/>
        <v>5432.619</v>
      </c>
      <c r="M38" s="12">
        <f t="shared" si="15"/>
        <v>76.98198951395777</v>
      </c>
      <c r="N38" s="12">
        <f t="shared" si="16"/>
        <v>41.02690762445626</v>
      </c>
      <c r="O38" s="12">
        <f t="shared" si="1"/>
        <v>6780.400000000001</v>
      </c>
      <c r="P38" s="12">
        <f t="shared" si="2"/>
        <v>2500</v>
      </c>
      <c r="Q38" s="12">
        <f t="shared" si="3"/>
        <v>1777.319</v>
      </c>
      <c r="R38" s="12">
        <f t="shared" si="17"/>
        <v>71.09276</v>
      </c>
      <c r="S38" s="11">
        <f t="shared" si="18"/>
        <v>26.212598076809623</v>
      </c>
      <c r="T38" s="39">
        <v>0</v>
      </c>
      <c r="U38" s="39">
        <v>0</v>
      </c>
      <c r="V38" s="12">
        <v>6.719</v>
      </c>
      <c r="W38" s="12" t="e">
        <f t="shared" si="19"/>
        <v>#DIV/0!</v>
      </c>
      <c r="X38" s="11" t="e">
        <f t="shared" si="20"/>
        <v>#DIV/0!</v>
      </c>
      <c r="Y38" s="39">
        <v>271.4000000000001</v>
      </c>
      <c r="Z38" s="39">
        <v>271.4000000000001</v>
      </c>
      <c r="AA38" s="12">
        <v>545.8</v>
      </c>
      <c r="AB38" s="12">
        <f t="shared" si="21"/>
        <v>201.10537951363293</v>
      </c>
      <c r="AC38" s="11">
        <f t="shared" si="22"/>
        <v>201.10537951363293</v>
      </c>
      <c r="AD38" s="11">
        <v>1921.8</v>
      </c>
      <c r="AE38" s="11">
        <v>1238.6</v>
      </c>
      <c r="AF38" s="11">
        <v>511.5</v>
      </c>
      <c r="AG38" s="12">
        <f t="shared" si="23"/>
        <v>41.29662522202487</v>
      </c>
      <c r="AH38" s="11">
        <f t="shared" si="24"/>
        <v>26.615672806743678</v>
      </c>
      <c r="AI38" s="39">
        <v>6780.400000000001</v>
      </c>
      <c r="AJ38" s="39">
        <v>2500</v>
      </c>
      <c r="AK38" s="12">
        <v>1770.6</v>
      </c>
      <c r="AL38" s="12">
        <f t="shared" si="25"/>
        <v>70.824</v>
      </c>
      <c r="AM38" s="11">
        <f t="shared" si="26"/>
        <v>26.113503628104535</v>
      </c>
      <c r="AN38" s="39">
        <v>160</v>
      </c>
      <c r="AO38" s="39">
        <v>120</v>
      </c>
      <c r="AP38" s="12">
        <v>80</v>
      </c>
      <c r="AQ38" s="12">
        <f t="shared" si="27"/>
        <v>66.66666666666666</v>
      </c>
      <c r="AR38" s="11">
        <f t="shared" si="28"/>
        <v>50</v>
      </c>
      <c r="AS38" s="13">
        <v>0</v>
      </c>
      <c r="AT38" s="13">
        <v>0</v>
      </c>
      <c r="AU38" s="12">
        <v>0</v>
      </c>
      <c r="AV38" s="12" t="e">
        <f t="shared" si="29"/>
        <v>#DIV/0!</v>
      </c>
      <c r="AW38" s="11" t="e">
        <f t="shared" si="30"/>
        <v>#DIV/0!</v>
      </c>
      <c r="AX38" s="13">
        <v>0</v>
      </c>
      <c r="AY38" s="13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43918</v>
      </c>
      <c r="BE38" s="11">
        <v>32938.5</v>
      </c>
      <c r="BF38" s="11">
        <v>32938.5</v>
      </c>
      <c r="BG38" s="14">
        <v>0</v>
      </c>
      <c r="BH38" s="14">
        <v>0</v>
      </c>
      <c r="BI38" s="14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2">
        <f t="shared" si="4"/>
        <v>1680</v>
      </c>
      <c r="BT38" s="12">
        <f t="shared" si="4"/>
        <v>1260</v>
      </c>
      <c r="BU38" s="12">
        <f t="shared" si="5"/>
        <v>821.5</v>
      </c>
      <c r="BV38" s="12">
        <f t="shared" si="31"/>
        <v>65.1984126984127</v>
      </c>
      <c r="BW38" s="11">
        <f t="shared" si="32"/>
        <v>48.898809523809526</v>
      </c>
      <c r="BX38" s="39">
        <v>1680</v>
      </c>
      <c r="BY38" s="39">
        <v>1260</v>
      </c>
      <c r="BZ38" s="12">
        <v>821.5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39">
        <v>2428</v>
      </c>
      <c r="CT38" s="39">
        <v>1667</v>
      </c>
      <c r="CU38" s="11">
        <v>1696.5</v>
      </c>
      <c r="CV38" s="11">
        <v>1360</v>
      </c>
      <c r="CW38" s="11">
        <v>1020</v>
      </c>
      <c r="CX38" s="11">
        <v>354.3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1">
        <v>0</v>
      </c>
      <c r="DH38" s="11">
        <v>0</v>
      </c>
      <c r="DI38" s="11">
        <v>0</v>
      </c>
      <c r="DJ38" s="11">
        <v>0</v>
      </c>
      <c r="DK38" s="11">
        <v>0</v>
      </c>
      <c r="DL38" s="12">
        <f t="shared" si="33"/>
        <v>57159.6</v>
      </c>
      <c r="DM38" s="12">
        <f t="shared" si="34"/>
        <v>39995.5</v>
      </c>
      <c r="DN38" s="12">
        <f t="shared" si="35"/>
        <v>38371.119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v>0</v>
      </c>
      <c r="EE38" s="11">
        <v>0</v>
      </c>
      <c r="EF38" s="11">
        <v>0</v>
      </c>
      <c r="EG38" s="11">
        <v>0</v>
      </c>
      <c r="EH38" s="12">
        <f t="shared" si="6"/>
        <v>0</v>
      </c>
      <c r="EI38" s="12">
        <f t="shared" si="36"/>
        <v>0</v>
      </c>
      <c r="EJ38" s="12">
        <f t="shared" si="7"/>
        <v>0</v>
      </c>
      <c r="EL38" s="15"/>
      <c r="EM38" s="15"/>
      <c r="EN38" s="15"/>
      <c r="EO38" s="15"/>
      <c r="EP38" s="15"/>
      <c r="EQ38" s="15"/>
      <c r="ER38" s="15"/>
      <c r="EU38" s="15"/>
      <c r="EW38" s="15"/>
      <c r="EY38" s="15"/>
    </row>
    <row r="39" spans="1:155" s="16" customFormat="1" ht="20.25" customHeight="1">
      <c r="A39" s="21">
        <v>30</v>
      </c>
      <c r="B39" s="42" t="s">
        <v>84</v>
      </c>
      <c r="C39" s="11">
        <v>9224.898</v>
      </c>
      <c r="D39" s="40">
        <v>5069.4952</v>
      </c>
      <c r="E39" s="26">
        <f t="shared" si="8"/>
        <v>125467.80000000002</v>
      </c>
      <c r="F39" s="35">
        <f t="shared" si="9"/>
        <v>96493.67500000002</v>
      </c>
      <c r="G39" s="12">
        <f t="shared" si="0"/>
        <v>81834.822</v>
      </c>
      <c r="H39" s="12">
        <f t="shared" si="10"/>
        <v>84.80848304305954</v>
      </c>
      <c r="I39" s="12">
        <f t="shared" si="11"/>
        <v>65.22376418491437</v>
      </c>
      <c r="J39" s="12">
        <f t="shared" si="12"/>
        <v>27008.300000000003</v>
      </c>
      <c r="K39" s="12">
        <f t="shared" si="13"/>
        <v>18757.2</v>
      </c>
      <c r="L39" s="12">
        <f t="shared" si="14"/>
        <v>12665.722</v>
      </c>
      <c r="M39" s="12">
        <f t="shared" si="15"/>
        <v>67.52458789158297</v>
      </c>
      <c r="N39" s="12">
        <f t="shared" si="16"/>
        <v>46.8956654065602</v>
      </c>
      <c r="O39" s="12">
        <f t="shared" si="1"/>
        <v>16048.4</v>
      </c>
      <c r="P39" s="12">
        <f t="shared" si="2"/>
        <v>10721.3</v>
      </c>
      <c r="Q39" s="12">
        <f t="shared" si="3"/>
        <v>7110.022</v>
      </c>
      <c r="R39" s="12">
        <f t="shared" si="17"/>
        <v>66.3167899415183</v>
      </c>
      <c r="S39" s="11">
        <f t="shared" si="18"/>
        <v>44.30361905236659</v>
      </c>
      <c r="T39" s="39">
        <v>0</v>
      </c>
      <c r="U39" s="39">
        <v>0</v>
      </c>
      <c r="V39" s="12">
        <v>2.022</v>
      </c>
      <c r="W39" s="12" t="e">
        <f t="shared" si="19"/>
        <v>#DIV/0!</v>
      </c>
      <c r="X39" s="11" t="e">
        <f t="shared" si="20"/>
        <v>#DIV/0!</v>
      </c>
      <c r="Y39" s="39">
        <v>0</v>
      </c>
      <c r="Z39" s="39">
        <v>0</v>
      </c>
      <c r="AA39" s="12">
        <v>421.2</v>
      </c>
      <c r="AB39" s="12" t="e">
        <f t="shared" si="21"/>
        <v>#DIV/0!</v>
      </c>
      <c r="AC39" s="11" t="e">
        <f t="shared" si="22"/>
        <v>#DIV/0!</v>
      </c>
      <c r="AD39" s="11">
        <v>2588.9</v>
      </c>
      <c r="AE39" s="11">
        <v>1993.2</v>
      </c>
      <c r="AF39" s="11">
        <v>722</v>
      </c>
      <c r="AG39" s="12">
        <f t="shared" si="23"/>
        <v>36.223158739715025</v>
      </c>
      <c r="AH39" s="11">
        <f t="shared" si="24"/>
        <v>27.888292324925644</v>
      </c>
      <c r="AI39" s="39">
        <v>16048.4</v>
      </c>
      <c r="AJ39" s="39">
        <v>10721.3</v>
      </c>
      <c r="AK39" s="12">
        <v>7108</v>
      </c>
      <c r="AL39" s="12">
        <f t="shared" si="25"/>
        <v>66.2979302883046</v>
      </c>
      <c r="AM39" s="11">
        <f t="shared" si="26"/>
        <v>44.291019665511826</v>
      </c>
      <c r="AN39" s="39">
        <v>820</v>
      </c>
      <c r="AO39" s="39">
        <v>675</v>
      </c>
      <c r="AP39" s="12">
        <v>236</v>
      </c>
      <c r="AQ39" s="12">
        <f t="shared" si="27"/>
        <v>34.96296296296296</v>
      </c>
      <c r="AR39" s="11">
        <f t="shared" si="28"/>
        <v>28.780487804878046</v>
      </c>
      <c r="AS39" s="13">
        <v>0</v>
      </c>
      <c r="AT39" s="13">
        <v>0</v>
      </c>
      <c r="AU39" s="12">
        <v>0</v>
      </c>
      <c r="AV39" s="12" t="e">
        <f t="shared" si="29"/>
        <v>#DIV/0!</v>
      </c>
      <c r="AW39" s="11" t="e">
        <f t="shared" si="30"/>
        <v>#DIV/0!</v>
      </c>
      <c r="AX39" s="13">
        <v>0</v>
      </c>
      <c r="AY39" s="13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82892.1</v>
      </c>
      <c r="BE39" s="11">
        <v>62169.075000000004</v>
      </c>
      <c r="BF39" s="11">
        <v>62169.1</v>
      </c>
      <c r="BG39" s="14">
        <v>0</v>
      </c>
      <c r="BH39" s="14">
        <v>0</v>
      </c>
      <c r="BI39" s="14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2">
        <f t="shared" si="4"/>
        <v>2115.4</v>
      </c>
      <c r="BT39" s="12">
        <f t="shared" si="4"/>
        <v>1746.5</v>
      </c>
      <c r="BU39" s="12">
        <f t="shared" si="5"/>
        <v>646</v>
      </c>
      <c r="BV39" s="12">
        <f t="shared" si="31"/>
        <v>36.98826223876324</v>
      </c>
      <c r="BW39" s="11">
        <f t="shared" si="32"/>
        <v>30.53795972392928</v>
      </c>
      <c r="BX39" s="39">
        <v>2115.4</v>
      </c>
      <c r="BY39" s="39">
        <v>1746.5</v>
      </c>
      <c r="BZ39" s="12">
        <v>646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360</v>
      </c>
      <c r="CS39" s="39">
        <v>5435.6</v>
      </c>
      <c r="CT39" s="39">
        <v>3621.2</v>
      </c>
      <c r="CU39" s="11">
        <v>3170.5</v>
      </c>
      <c r="CV39" s="11">
        <v>1717</v>
      </c>
      <c r="CW39" s="11">
        <v>1461.3</v>
      </c>
      <c r="CX39" s="11">
        <v>312.6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1">
        <v>0</v>
      </c>
      <c r="DH39" s="11">
        <v>0</v>
      </c>
      <c r="DI39" s="11">
        <v>0</v>
      </c>
      <c r="DJ39" s="11">
        <v>0</v>
      </c>
      <c r="DK39" s="11">
        <v>0</v>
      </c>
      <c r="DL39" s="12">
        <f t="shared" si="33"/>
        <v>109900.40000000001</v>
      </c>
      <c r="DM39" s="12">
        <f t="shared" si="34"/>
        <v>80926.27500000001</v>
      </c>
      <c r="DN39" s="12">
        <f t="shared" si="35"/>
        <v>74834.822</v>
      </c>
      <c r="DO39" s="11">
        <v>0</v>
      </c>
      <c r="DP39" s="11">
        <v>0</v>
      </c>
      <c r="DQ39" s="11">
        <v>0</v>
      </c>
      <c r="DR39" s="11">
        <v>15567.4</v>
      </c>
      <c r="DS39" s="11">
        <v>15567.4</v>
      </c>
      <c r="DT39" s="11">
        <v>7000</v>
      </c>
      <c r="DU39" s="11">
        <v>0</v>
      </c>
      <c r="DV39" s="11">
        <v>0</v>
      </c>
      <c r="DW39" s="11">
        <v>0</v>
      </c>
      <c r="DX39" s="11">
        <v>0</v>
      </c>
      <c r="DY39" s="11"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v>2689</v>
      </c>
      <c r="EE39" s="11">
        <v>2689</v>
      </c>
      <c r="EF39" s="11">
        <v>2689</v>
      </c>
      <c r="EG39" s="11">
        <v>0</v>
      </c>
      <c r="EH39" s="12">
        <f t="shared" si="6"/>
        <v>18256.4</v>
      </c>
      <c r="EI39" s="12">
        <f t="shared" si="36"/>
        <v>18256.4</v>
      </c>
      <c r="EJ39" s="12">
        <f t="shared" si="7"/>
        <v>9689</v>
      </c>
      <c r="EL39" s="15"/>
      <c r="EM39" s="15"/>
      <c r="EN39" s="15"/>
      <c r="EO39" s="15"/>
      <c r="EP39" s="15"/>
      <c r="EQ39" s="15"/>
      <c r="ER39" s="15"/>
      <c r="EU39" s="15"/>
      <c r="EW39" s="15"/>
      <c r="EY39" s="15"/>
    </row>
    <row r="40" spans="1:155" s="16" customFormat="1" ht="20.25" customHeight="1">
      <c r="A40" s="21">
        <v>31</v>
      </c>
      <c r="B40" s="42" t="s">
        <v>85</v>
      </c>
      <c r="C40" s="11">
        <v>480.2344</v>
      </c>
      <c r="D40" s="40">
        <v>5682.7189</v>
      </c>
      <c r="E40" s="26">
        <f t="shared" si="8"/>
        <v>38586.100000000006</v>
      </c>
      <c r="F40" s="35">
        <f t="shared" si="9"/>
        <v>29824.55</v>
      </c>
      <c r="G40" s="12">
        <f t="shared" si="0"/>
        <v>31572.572</v>
      </c>
      <c r="H40" s="12">
        <f t="shared" si="10"/>
        <v>105.86101718215363</v>
      </c>
      <c r="I40" s="12">
        <f t="shared" si="11"/>
        <v>81.8236929878894</v>
      </c>
      <c r="J40" s="12">
        <f t="shared" si="12"/>
        <v>8116.7</v>
      </c>
      <c r="K40" s="12">
        <f t="shared" si="13"/>
        <v>6972.5</v>
      </c>
      <c r="L40" s="12">
        <f t="shared" si="14"/>
        <v>3720.4719999999998</v>
      </c>
      <c r="M40" s="12">
        <f t="shared" si="15"/>
        <v>53.359225528863384</v>
      </c>
      <c r="N40" s="12">
        <f t="shared" si="16"/>
        <v>45.83724912834033</v>
      </c>
      <c r="O40" s="12">
        <f t="shared" si="1"/>
        <v>2852.3</v>
      </c>
      <c r="P40" s="12">
        <f t="shared" si="2"/>
        <v>2441.6</v>
      </c>
      <c r="Q40" s="12">
        <f t="shared" si="3"/>
        <v>1048.0020000000002</v>
      </c>
      <c r="R40" s="12">
        <f t="shared" si="17"/>
        <v>42.922755570117964</v>
      </c>
      <c r="S40" s="11">
        <f t="shared" si="18"/>
        <v>36.74234828033517</v>
      </c>
      <c r="T40" s="39">
        <v>0</v>
      </c>
      <c r="U40" s="39">
        <v>0</v>
      </c>
      <c r="V40" s="12">
        <v>0.102</v>
      </c>
      <c r="W40" s="12" t="e">
        <f t="shared" si="19"/>
        <v>#DIV/0!</v>
      </c>
      <c r="X40" s="11" t="e">
        <f t="shared" si="20"/>
        <v>#DIV/0!</v>
      </c>
      <c r="Y40" s="39">
        <v>0</v>
      </c>
      <c r="Z40" s="39">
        <v>0</v>
      </c>
      <c r="AA40" s="12">
        <v>81.2</v>
      </c>
      <c r="AB40" s="12" t="e">
        <f t="shared" si="21"/>
        <v>#DIV/0!</v>
      </c>
      <c r="AC40" s="11" t="e">
        <f t="shared" si="22"/>
        <v>#DIV/0!</v>
      </c>
      <c r="AD40" s="11">
        <v>2684.2000000000003</v>
      </c>
      <c r="AE40" s="11">
        <v>2400.7</v>
      </c>
      <c r="AF40" s="11">
        <v>663.6</v>
      </c>
      <c r="AG40" s="12">
        <f t="shared" si="23"/>
        <v>27.64193776815096</v>
      </c>
      <c r="AH40" s="11">
        <f t="shared" si="24"/>
        <v>24.72244989196036</v>
      </c>
      <c r="AI40" s="39">
        <v>2852.3</v>
      </c>
      <c r="AJ40" s="39">
        <v>2441.6</v>
      </c>
      <c r="AK40" s="12">
        <v>1047.9</v>
      </c>
      <c r="AL40" s="12">
        <f t="shared" si="25"/>
        <v>42.91857798165138</v>
      </c>
      <c r="AM40" s="11">
        <f t="shared" si="26"/>
        <v>36.73877221891105</v>
      </c>
      <c r="AN40" s="39">
        <v>87</v>
      </c>
      <c r="AO40" s="39">
        <v>65.3</v>
      </c>
      <c r="AP40" s="12">
        <v>45</v>
      </c>
      <c r="AQ40" s="12">
        <f t="shared" si="27"/>
        <v>68.91271056661562</v>
      </c>
      <c r="AR40" s="11">
        <f t="shared" si="28"/>
        <v>51.724137931034484</v>
      </c>
      <c r="AS40" s="13">
        <v>0</v>
      </c>
      <c r="AT40" s="13">
        <v>0</v>
      </c>
      <c r="AU40" s="12">
        <v>0</v>
      </c>
      <c r="AV40" s="12" t="e">
        <f t="shared" si="29"/>
        <v>#DIV/0!</v>
      </c>
      <c r="AW40" s="11" t="e">
        <f t="shared" si="30"/>
        <v>#DIV/0!</v>
      </c>
      <c r="AX40" s="13">
        <v>0</v>
      </c>
      <c r="AY40" s="13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30469.4</v>
      </c>
      <c r="BE40" s="11">
        <v>22852.050000000003</v>
      </c>
      <c r="BF40" s="11">
        <v>22852.1</v>
      </c>
      <c r="BG40" s="14">
        <v>0</v>
      </c>
      <c r="BH40" s="14">
        <v>0</v>
      </c>
      <c r="BI40" s="14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2">
        <f t="shared" si="4"/>
        <v>1642.4</v>
      </c>
      <c r="BT40" s="12">
        <f t="shared" si="4"/>
        <v>1328.3</v>
      </c>
      <c r="BU40" s="12">
        <f t="shared" si="5"/>
        <v>1252.3000000000002</v>
      </c>
      <c r="BV40" s="12">
        <f t="shared" si="31"/>
        <v>94.27840096363775</v>
      </c>
      <c r="BW40" s="11">
        <f t="shared" si="32"/>
        <v>76.24817340477351</v>
      </c>
      <c r="BX40" s="39">
        <v>554.4</v>
      </c>
      <c r="BY40" s="39">
        <v>454.3</v>
      </c>
      <c r="BZ40" s="12">
        <v>305.1</v>
      </c>
      <c r="CA40" s="11">
        <v>1088</v>
      </c>
      <c r="CB40" s="11">
        <v>874</v>
      </c>
      <c r="CC40" s="12">
        <v>907.2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1">
        <v>40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39">
        <v>850.8</v>
      </c>
      <c r="CT40" s="39">
        <v>736.6</v>
      </c>
      <c r="CU40" s="11">
        <v>274.4</v>
      </c>
      <c r="CV40" s="11">
        <v>850.8</v>
      </c>
      <c r="CW40" s="11">
        <v>736.6</v>
      </c>
      <c r="CX40" s="11">
        <v>245.4</v>
      </c>
      <c r="CY40" s="11">
        <v>0</v>
      </c>
      <c r="CZ40" s="11">
        <v>0</v>
      </c>
      <c r="DA40" s="11">
        <v>355.97</v>
      </c>
      <c r="DB40" s="11">
        <v>0</v>
      </c>
      <c r="DC40" s="11">
        <v>0</v>
      </c>
      <c r="DD40" s="11">
        <v>0</v>
      </c>
      <c r="DE40" s="11">
        <v>0</v>
      </c>
      <c r="DF40" s="11">
        <v>0</v>
      </c>
      <c r="DG40" s="11">
        <v>0</v>
      </c>
      <c r="DH40" s="11">
        <v>0</v>
      </c>
      <c r="DI40" s="11">
        <v>0</v>
      </c>
      <c r="DJ40" s="11">
        <v>0</v>
      </c>
      <c r="DK40" s="11">
        <v>0</v>
      </c>
      <c r="DL40" s="12">
        <f t="shared" si="33"/>
        <v>38586.100000000006</v>
      </c>
      <c r="DM40" s="12">
        <f t="shared" si="34"/>
        <v>29824.55</v>
      </c>
      <c r="DN40" s="12">
        <f t="shared" si="35"/>
        <v>26572.572</v>
      </c>
      <c r="DO40" s="11">
        <v>0</v>
      </c>
      <c r="DP40" s="11">
        <v>0</v>
      </c>
      <c r="DQ40" s="11">
        <v>0</v>
      </c>
      <c r="DR40" s="11">
        <v>0</v>
      </c>
      <c r="DS40" s="11">
        <v>0</v>
      </c>
      <c r="DT40" s="11">
        <v>5000</v>
      </c>
      <c r="DU40" s="11">
        <v>0</v>
      </c>
      <c r="DV40" s="11">
        <v>0</v>
      </c>
      <c r="DW40" s="11">
        <v>0</v>
      </c>
      <c r="DX40" s="11">
        <v>0</v>
      </c>
      <c r="DY40" s="11"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v>0</v>
      </c>
      <c r="EE40" s="11">
        <v>0</v>
      </c>
      <c r="EF40" s="11">
        <v>0</v>
      </c>
      <c r="EG40" s="11">
        <v>0</v>
      </c>
      <c r="EH40" s="12">
        <f t="shared" si="6"/>
        <v>0</v>
      </c>
      <c r="EI40" s="12">
        <f t="shared" si="36"/>
        <v>0</v>
      </c>
      <c r="EJ40" s="12">
        <f t="shared" si="7"/>
        <v>5000</v>
      </c>
      <c r="EL40" s="15"/>
      <c r="EM40" s="15"/>
      <c r="EN40" s="15"/>
      <c r="EO40" s="15"/>
      <c r="EP40" s="15"/>
      <c r="EQ40" s="15"/>
      <c r="ER40" s="15"/>
      <c r="EU40" s="15"/>
      <c r="EW40" s="15"/>
      <c r="EY40" s="15"/>
    </row>
    <row r="41" spans="1:155" s="16" customFormat="1" ht="20.25" customHeight="1">
      <c r="A41" s="21">
        <v>32</v>
      </c>
      <c r="B41" s="42" t="s">
        <v>86</v>
      </c>
      <c r="C41" s="11">
        <v>9001.884</v>
      </c>
      <c r="D41" s="40">
        <v>37.4874</v>
      </c>
      <c r="E41" s="26">
        <f t="shared" si="8"/>
        <v>53495.9</v>
      </c>
      <c r="F41" s="35">
        <f t="shared" si="9"/>
        <v>39482.475</v>
      </c>
      <c r="G41" s="12">
        <f t="shared" si="0"/>
        <v>27541.967</v>
      </c>
      <c r="H41" s="12">
        <f t="shared" si="10"/>
        <v>69.75744808297858</v>
      </c>
      <c r="I41" s="12">
        <f t="shared" si="11"/>
        <v>51.48425767208328</v>
      </c>
      <c r="J41" s="12">
        <f t="shared" si="12"/>
        <v>14736</v>
      </c>
      <c r="K41" s="12">
        <f t="shared" si="13"/>
        <v>8162.2</v>
      </c>
      <c r="L41" s="12">
        <f t="shared" si="14"/>
        <v>5223.067</v>
      </c>
      <c r="M41" s="12">
        <f t="shared" si="15"/>
        <v>63.99092156526427</v>
      </c>
      <c r="N41" s="12">
        <f t="shared" si="16"/>
        <v>35.44426574375679</v>
      </c>
      <c r="O41" s="12">
        <f t="shared" si="1"/>
        <v>6649.8</v>
      </c>
      <c r="P41" s="12">
        <f t="shared" si="2"/>
        <v>3300</v>
      </c>
      <c r="Q41" s="12">
        <f t="shared" si="3"/>
        <v>1815.442</v>
      </c>
      <c r="R41" s="12">
        <f t="shared" si="17"/>
        <v>55.01339393939394</v>
      </c>
      <c r="S41" s="11">
        <f t="shared" si="18"/>
        <v>27.300700772955576</v>
      </c>
      <c r="T41" s="39">
        <v>0</v>
      </c>
      <c r="U41" s="39">
        <v>0</v>
      </c>
      <c r="V41" s="12">
        <v>2.042</v>
      </c>
      <c r="W41" s="12" t="e">
        <f t="shared" si="19"/>
        <v>#DIV/0!</v>
      </c>
      <c r="X41" s="11" t="e">
        <f t="shared" si="20"/>
        <v>#DIV/0!</v>
      </c>
      <c r="Y41" s="39">
        <v>912.4</v>
      </c>
      <c r="Z41" s="39">
        <v>0</v>
      </c>
      <c r="AA41" s="12">
        <v>2.925</v>
      </c>
      <c r="AB41" s="12" t="e">
        <f t="shared" si="21"/>
        <v>#DIV/0!</v>
      </c>
      <c r="AC41" s="11">
        <f t="shared" si="22"/>
        <v>0.3205830775975449</v>
      </c>
      <c r="AD41" s="11">
        <v>2708.6</v>
      </c>
      <c r="AE41" s="11">
        <v>2082.2</v>
      </c>
      <c r="AF41" s="11">
        <v>2028.4</v>
      </c>
      <c r="AG41" s="12">
        <f t="shared" si="23"/>
        <v>97.41619440975893</v>
      </c>
      <c r="AH41" s="11">
        <f t="shared" si="24"/>
        <v>74.88739570257698</v>
      </c>
      <c r="AI41" s="39">
        <v>6649.8</v>
      </c>
      <c r="AJ41" s="39">
        <v>3300</v>
      </c>
      <c r="AK41" s="12">
        <v>1813.4</v>
      </c>
      <c r="AL41" s="12">
        <f t="shared" si="25"/>
        <v>54.95151515151515</v>
      </c>
      <c r="AM41" s="11">
        <f t="shared" si="26"/>
        <v>27.269993082498722</v>
      </c>
      <c r="AN41" s="39">
        <v>60</v>
      </c>
      <c r="AO41" s="39">
        <v>45</v>
      </c>
      <c r="AP41" s="12">
        <v>0</v>
      </c>
      <c r="AQ41" s="12">
        <f t="shared" si="27"/>
        <v>0</v>
      </c>
      <c r="AR41" s="11">
        <f t="shared" si="28"/>
        <v>0</v>
      </c>
      <c r="AS41" s="13">
        <v>0</v>
      </c>
      <c r="AT41" s="13">
        <v>0</v>
      </c>
      <c r="AU41" s="12">
        <v>0</v>
      </c>
      <c r="AV41" s="12" t="e">
        <f t="shared" si="29"/>
        <v>#DIV/0!</v>
      </c>
      <c r="AW41" s="11" t="e">
        <f t="shared" si="30"/>
        <v>#DIV/0!</v>
      </c>
      <c r="AX41" s="13">
        <v>0</v>
      </c>
      <c r="AY41" s="13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29758.5</v>
      </c>
      <c r="BE41" s="11">
        <v>22318.875</v>
      </c>
      <c r="BF41" s="11">
        <v>22318.9</v>
      </c>
      <c r="BG41" s="14">
        <v>0</v>
      </c>
      <c r="BH41" s="14">
        <v>0</v>
      </c>
      <c r="BI41" s="14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2">
        <f t="shared" si="4"/>
        <v>2345.2</v>
      </c>
      <c r="BT41" s="12">
        <f t="shared" si="4"/>
        <v>1300</v>
      </c>
      <c r="BU41" s="12">
        <f t="shared" si="5"/>
        <v>624.5</v>
      </c>
      <c r="BV41" s="12">
        <f t="shared" si="31"/>
        <v>48.03846153846154</v>
      </c>
      <c r="BW41" s="11">
        <f t="shared" si="32"/>
        <v>26.628858945932123</v>
      </c>
      <c r="BX41" s="39">
        <v>2345.2</v>
      </c>
      <c r="BY41" s="39">
        <v>1300</v>
      </c>
      <c r="BZ41" s="12">
        <v>624.5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39">
        <v>2060</v>
      </c>
      <c r="CT41" s="39">
        <v>1435</v>
      </c>
      <c r="CU41" s="11">
        <v>751.8</v>
      </c>
      <c r="CV41" s="11">
        <v>780</v>
      </c>
      <c r="CW41" s="11">
        <v>585</v>
      </c>
      <c r="CX41" s="11">
        <v>191.8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1">
        <v>0</v>
      </c>
      <c r="DH41" s="11">
        <v>0</v>
      </c>
      <c r="DI41" s="11">
        <v>0</v>
      </c>
      <c r="DJ41" s="11">
        <v>0</v>
      </c>
      <c r="DK41" s="11">
        <v>0</v>
      </c>
      <c r="DL41" s="12">
        <f t="shared" si="33"/>
        <v>44494.5</v>
      </c>
      <c r="DM41" s="12">
        <f t="shared" si="34"/>
        <v>30481.075</v>
      </c>
      <c r="DN41" s="12">
        <f t="shared" si="35"/>
        <v>27541.967</v>
      </c>
      <c r="DO41" s="11">
        <v>0</v>
      </c>
      <c r="DP41" s="11">
        <v>0</v>
      </c>
      <c r="DQ41" s="11">
        <v>0</v>
      </c>
      <c r="DR41" s="11">
        <v>9001.4</v>
      </c>
      <c r="DS41" s="11">
        <v>9001.4</v>
      </c>
      <c r="DT41" s="11">
        <v>0</v>
      </c>
      <c r="DU41" s="11">
        <v>0</v>
      </c>
      <c r="DV41" s="11">
        <v>0</v>
      </c>
      <c r="DW41" s="11">
        <v>0</v>
      </c>
      <c r="DX41" s="11">
        <v>0</v>
      </c>
      <c r="DY41" s="11"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v>0</v>
      </c>
      <c r="EE41" s="11">
        <v>0</v>
      </c>
      <c r="EF41" s="11">
        <v>0</v>
      </c>
      <c r="EG41" s="11">
        <v>0</v>
      </c>
      <c r="EH41" s="12">
        <f t="shared" si="6"/>
        <v>9001.4</v>
      </c>
      <c r="EI41" s="12">
        <f t="shared" si="36"/>
        <v>9001.4</v>
      </c>
      <c r="EJ41" s="12">
        <f t="shared" si="7"/>
        <v>0</v>
      </c>
      <c r="EL41" s="15"/>
      <c r="EM41" s="15"/>
      <c r="EN41" s="15"/>
      <c r="EO41" s="15"/>
      <c r="EP41" s="15"/>
      <c r="EQ41" s="15"/>
      <c r="ER41" s="15"/>
      <c r="EU41" s="15"/>
      <c r="EW41" s="15"/>
      <c r="EY41" s="15"/>
    </row>
    <row r="42" spans="1:155" s="16" customFormat="1" ht="20.25" customHeight="1">
      <c r="A42" s="21">
        <v>33</v>
      </c>
      <c r="B42" s="42" t="s">
        <v>87</v>
      </c>
      <c r="C42" s="11">
        <v>6467.1285</v>
      </c>
      <c r="D42" s="40">
        <v>8177.4208</v>
      </c>
      <c r="E42" s="26">
        <f t="shared" si="8"/>
        <v>72914.20000000001</v>
      </c>
      <c r="F42" s="35">
        <f t="shared" si="9"/>
        <v>57810.825000000004</v>
      </c>
      <c r="G42" s="12">
        <f aca="true" t="shared" si="37" ref="G42:G51">DN42+EJ42-EF42</f>
        <v>49228.89639999999</v>
      </c>
      <c r="H42" s="12">
        <f t="shared" si="10"/>
        <v>85.15515286280724</v>
      </c>
      <c r="I42" s="12">
        <f t="shared" si="11"/>
        <v>67.51619903941891</v>
      </c>
      <c r="J42" s="12">
        <f t="shared" si="12"/>
        <v>10673.5</v>
      </c>
      <c r="K42" s="12">
        <f t="shared" si="13"/>
        <v>6454.2</v>
      </c>
      <c r="L42" s="12">
        <f t="shared" si="14"/>
        <v>4120.2964</v>
      </c>
      <c r="M42" s="12">
        <f t="shared" si="15"/>
        <v>63.8389947631</v>
      </c>
      <c r="N42" s="12">
        <f t="shared" si="16"/>
        <v>38.60304867194454</v>
      </c>
      <c r="O42" s="12">
        <f t="shared" si="1"/>
        <v>4603</v>
      </c>
      <c r="P42" s="12">
        <f t="shared" si="2"/>
        <v>2400</v>
      </c>
      <c r="Q42" s="12">
        <f aca="true" t="shared" si="38" ref="Q42:Q51">V42+AK42</f>
        <v>1846.9</v>
      </c>
      <c r="R42" s="12">
        <f t="shared" si="17"/>
        <v>76.95416666666667</v>
      </c>
      <c r="S42" s="11">
        <f t="shared" si="18"/>
        <v>40.1238322832935</v>
      </c>
      <c r="T42" s="39">
        <v>0</v>
      </c>
      <c r="U42" s="39">
        <v>0</v>
      </c>
      <c r="V42" s="12">
        <v>0</v>
      </c>
      <c r="W42" s="12" t="e">
        <f t="shared" si="19"/>
        <v>#DIV/0!</v>
      </c>
      <c r="X42" s="11" t="e">
        <f t="shared" si="20"/>
        <v>#DIV/0!</v>
      </c>
      <c r="Y42" s="39">
        <v>0</v>
      </c>
      <c r="Z42" s="39">
        <v>0</v>
      </c>
      <c r="AA42" s="12">
        <v>689.3</v>
      </c>
      <c r="AB42" s="12" t="e">
        <f t="shared" si="21"/>
        <v>#DIV/0!</v>
      </c>
      <c r="AC42" s="11" t="e">
        <f t="shared" si="22"/>
        <v>#DIV/0!</v>
      </c>
      <c r="AD42" s="11">
        <v>2605.2</v>
      </c>
      <c r="AE42" s="11">
        <v>1479.2</v>
      </c>
      <c r="AF42" s="11">
        <v>500.5</v>
      </c>
      <c r="AG42" s="12">
        <f t="shared" si="23"/>
        <v>33.83585722011898</v>
      </c>
      <c r="AH42" s="11">
        <f t="shared" si="24"/>
        <v>19.211576846307388</v>
      </c>
      <c r="AI42" s="39">
        <v>4603</v>
      </c>
      <c r="AJ42" s="39">
        <v>2400</v>
      </c>
      <c r="AK42" s="12">
        <v>1846.9</v>
      </c>
      <c r="AL42" s="12">
        <f t="shared" si="25"/>
        <v>76.95416666666667</v>
      </c>
      <c r="AM42" s="11">
        <f t="shared" si="26"/>
        <v>40.1238322832935</v>
      </c>
      <c r="AN42" s="39">
        <v>98</v>
      </c>
      <c r="AO42" s="39">
        <v>75</v>
      </c>
      <c r="AP42" s="12">
        <v>660.9964</v>
      </c>
      <c r="AQ42" s="12">
        <f t="shared" si="27"/>
        <v>881.3285333333333</v>
      </c>
      <c r="AR42" s="11">
        <f t="shared" si="28"/>
        <v>674.4861224489796</v>
      </c>
      <c r="AS42" s="13">
        <v>0</v>
      </c>
      <c r="AT42" s="13">
        <v>0</v>
      </c>
      <c r="AU42" s="12">
        <v>0</v>
      </c>
      <c r="AV42" s="12" t="e">
        <f t="shared" si="29"/>
        <v>#DIV/0!</v>
      </c>
      <c r="AW42" s="11" t="e">
        <f t="shared" si="30"/>
        <v>#DIV/0!</v>
      </c>
      <c r="AX42" s="13">
        <v>0</v>
      </c>
      <c r="AY42" s="13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43536.3</v>
      </c>
      <c r="BE42" s="11">
        <v>32652.225000000002</v>
      </c>
      <c r="BF42" s="11">
        <v>32652.2</v>
      </c>
      <c r="BG42" s="14">
        <v>0</v>
      </c>
      <c r="BH42" s="14">
        <v>0</v>
      </c>
      <c r="BI42" s="14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2">
        <f aca="true" t="shared" si="39" ref="BS42:BT51">BX42+CA42+CD42+CG42</f>
        <v>717.3</v>
      </c>
      <c r="BT42" s="12">
        <f t="shared" si="39"/>
        <v>650</v>
      </c>
      <c r="BU42" s="12">
        <f aca="true" t="shared" si="40" ref="BU42:BU51">BZ42+CC42+CF42+CI42</f>
        <v>360.4</v>
      </c>
      <c r="BV42" s="12">
        <f t="shared" si="31"/>
        <v>55.44615384615385</v>
      </c>
      <c r="BW42" s="11">
        <f t="shared" si="32"/>
        <v>50.24397044472326</v>
      </c>
      <c r="BX42" s="39">
        <v>717.3</v>
      </c>
      <c r="BY42" s="39">
        <v>650</v>
      </c>
      <c r="BZ42" s="12">
        <v>360.4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39">
        <v>2650</v>
      </c>
      <c r="CT42" s="39">
        <v>1850</v>
      </c>
      <c r="CU42" s="11">
        <v>62.2</v>
      </c>
      <c r="CV42" s="11">
        <v>850</v>
      </c>
      <c r="CW42" s="11">
        <v>650</v>
      </c>
      <c r="CX42" s="11">
        <v>32.2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v>0</v>
      </c>
      <c r="DG42" s="11">
        <v>0</v>
      </c>
      <c r="DH42" s="11">
        <v>0</v>
      </c>
      <c r="DI42" s="11">
        <v>0</v>
      </c>
      <c r="DJ42" s="11">
        <v>0</v>
      </c>
      <c r="DK42" s="11">
        <v>0</v>
      </c>
      <c r="DL42" s="12">
        <f t="shared" si="33"/>
        <v>54209.8</v>
      </c>
      <c r="DM42" s="12">
        <f t="shared" si="34"/>
        <v>39106.425</v>
      </c>
      <c r="DN42" s="12">
        <f t="shared" si="35"/>
        <v>36772.496399999996</v>
      </c>
      <c r="DO42" s="11">
        <v>0</v>
      </c>
      <c r="DP42" s="11">
        <v>0</v>
      </c>
      <c r="DQ42" s="11">
        <v>0</v>
      </c>
      <c r="DR42" s="11">
        <v>18704.4</v>
      </c>
      <c r="DS42" s="11">
        <v>18704.4</v>
      </c>
      <c r="DT42" s="11">
        <v>12456.4</v>
      </c>
      <c r="DU42" s="11">
        <v>0</v>
      </c>
      <c r="DV42" s="11">
        <v>0</v>
      </c>
      <c r="DW42" s="11">
        <v>0</v>
      </c>
      <c r="DX42" s="11">
        <v>0</v>
      </c>
      <c r="DY42" s="11"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v>7350.4</v>
      </c>
      <c r="EE42" s="11">
        <v>7350.4</v>
      </c>
      <c r="EF42" s="11">
        <v>7350.4</v>
      </c>
      <c r="EG42" s="11">
        <v>0</v>
      </c>
      <c r="EH42" s="12">
        <f aca="true" t="shared" si="41" ref="EH42:EH51">DO42+DR42+DU42+DX42+EA42+ED42</f>
        <v>26054.800000000003</v>
      </c>
      <c r="EI42" s="12">
        <f t="shared" si="36"/>
        <v>26054.800000000003</v>
      </c>
      <c r="EJ42" s="12">
        <f t="shared" si="7"/>
        <v>19806.8</v>
      </c>
      <c r="EL42" s="15"/>
      <c r="EM42" s="15"/>
      <c r="EN42" s="15"/>
      <c r="EO42" s="15"/>
      <c r="EP42" s="15"/>
      <c r="EQ42" s="15"/>
      <c r="ER42" s="15"/>
      <c r="EU42" s="15"/>
      <c r="EW42" s="15"/>
      <c r="EY42" s="15"/>
    </row>
    <row r="43" spans="1:155" s="16" customFormat="1" ht="20.25" customHeight="1">
      <c r="A43" s="21">
        <v>34</v>
      </c>
      <c r="B43" s="42" t="s">
        <v>88</v>
      </c>
      <c r="C43" s="11">
        <v>14.146</v>
      </c>
      <c r="D43" s="40">
        <v>53.3435</v>
      </c>
      <c r="E43" s="26">
        <f t="shared" si="8"/>
        <v>25189.6</v>
      </c>
      <c r="F43" s="35">
        <f t="shared" si="9"/>
        <v>18167.275</v>
      </c>
      <c r="G43" s="12">
        <f t="shared" si="37"/>
        <v>14603.006000000001</v>
      </c>
      <c r="H43" s="12">
        <f t="shared" si="10"/>
        <v>80.38082761448814</v>
      </c>
      <c r="I43" s="12">
        <f t="shared" si="11"/>
        <v>57.97236160955316</v>
      </c>
      <c r="J43" s="12">
        <f t="shared" si="12"/>
        <v>7900.7</v>
      </c>
      <c r="K43" s="12">
        <f t="shared" si="13"/>
        <v>5200.6</v>
      </c>
      <c r="L43" s="12">
        <f t="shared" si="14"/>
        <v>1636.306</v>
      </c>
      <c r="M43" s="12">
        <f t="shared" si="15"/>
        <v>31.463792639310846</v>
      </c>
      <c r="N43" s="12">
        <f t="shared" si="16"/>
        <v>20.710899034262788</v>
      </c>
      <c r="O43" s="12">
        <f t="shared" si="1"/>
        <v>3244.1</v>
      </c>
      <c r="P43" s="12">
        <f t="shared" si="2"/>
        <v>1917.4</v>
      </c>
      <c r="Q43" s="12">
        <f t="shared" si="38"/>
        <v>1204.5</v>
      </c>
      <c r="R43" s="12">
        <f t="shared" si="17"/>
        <v>62.81944299572337</v>
      </c>
      <c r="S43" s="11">
        <f t="shared" si="18"/>
        <v>37.12894177121544</v>
      </c>
      <c r="T43" s="39">
        <v>0</v>
      </c>
      <c r="U43" s="39">
        <v>0</v>
      </c>
      <c r="V43" s="12">
        <v>0</v>
      </c>
      <c r="W43" s="12" t="e">
        <f t="shared" si="19"/>
        <v>#DIV/0!</v>
      </c>
      <c r="X43" s="11" t="e">
        <f t="shared" si="20"/>
        <v>#DIV/0!</v>
      </c>
      <c r="Y43" s="39">
        <v>50.09999999999991</v>
      </c>
      <c r="Z43" s="39">
        <v>37.500000000000135</v>
      </c>
      <c r="AA43" s="12">
        <v>414.2</v>
      </c>
      <c r="AB43" s="12">
        <f t="shared" si="21"/>
        <v>1104.5333333333292</v>
      </c>
      <c r="AC43" s="11">
        <f t="shared" si="22"/>
        <v>826.7465069860295</v>
      </c>
      <c r="AD43" s="11">
        <v>1958.5</v>
      </c>
      <c r="AE43" s="11">
        <v>1259.7</v>
      </c>
      <c r="AF43" s="11">
        <v>5.606</v>
      </c>
      <c r="AG43" s="12">
        <f t="shared" si="23"/>
        <v>0.4450265936334048</v>
      </c>
      <c r="AH43" s="11">
        <f t="shared" si="24"/>
        <v>0.28623946898136327</v>
      </c>
      <c r="AI43" s="39">
        <v>3244.1</v>
      </c>
      <c r="AJ43" s="39">
        <v>1917.4</v>
      </c>
      <c r="AK43" s="12">
        <v>1204.5</v>
      </c>
      <c r="AL43" s="12">
        <f t="shared" si="25"/>
        <v>62.81944299572337</v>
      </c>
      <c r="AM43" s="11">
        <f t="shared" si="26"/>
        <v>37.12894177121544</v>
      </c>
      <c r="AN43" s="39">
        <v>48</v>
      </c>
      <c r="AO43" s="39">
        <v>36</v>
      </c>
      <c r="AP43" s="12">
        <v>0</v>
      </c>
      <c r="AQ43" s="12">
        <f t="shared" si="27"/>
        <v>0</v>
      </c>
      <c r="AR43" s="11">
        <f t="shared" si="28"/>
        <v>0</v>
      </c>
      <c r="AS43" s="13">
        <v>0</v>
      </c>
      <c r="AT43" s="13">
        <v>0</v>
      </c>
      <c r="AU43" s="12">
        <v>0</v>
      </c>
      <c r="AV43" s="12" t="e">
        <f t="shared" si="29"/>
        <v>#DIV/0!</v>
      </c>
      <c r="AW43" s="11" t="e">
        <f t="shared" si="30"/>
        <v>#DIV/0!</v>
      </c>
      <c r="AX43" s="13">
        <v>0</v>
      </c>
      <c r="AY43" s="13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17288.899999999998</v>
      </c>
      <c r="BE43" s="11">
        <v>12966.675</v>
      </c>
      <c r="BF43" s="11">
        <v>12966.7</v>
      </c>
      <c r="BG43" s="14">
        <v>0</v>
      </c>
      <c r="BH43" s="14">
        <v>0</v>
      </c>
      <c r="BI43" s="14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2">
        <f t="shared" si="39"/>
        <v>1800</v>
      </c>
      <c r="BT43" s="12">
        <f t="shared" si="39"/>
        <v>1350</v>
      </c>
      <c r="BU43" s="12">
        <f t="shared" si="40"/>
        <v>12</v>
      </c>
      <c r="BV43" s="12">
        <f t="shared" si="31"/>
        <v>0.8888888888888888</v>
      </c>
      <c r="BW43" s="11">
        <f t="shared" si="32"/>
        <v>0.6666666666666667</v>
      </c>
      <c r="BX43" s="39">
        <v>1800</v>
      </c>
      <c r="BY43" s="39">
        <v>1350</v>
      </c>
      <c r="BZ43" s="12">
        <v>12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39">
        <v>800</v>
      </c>
      <c r="CT43" s="39">
        <v>600</v>
      </c>
      <c r="CU43" s="11">
        <v>0</v>
      </c>
      <c r="CV43" s="11">
        <v>800</v>
      </c>
      <c r="CW43" s="11">
        <v>600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0</v>
      </c>
      <c r="DG43" s="11">
        <v>0</v>
      </c>
      <c r="DH43" s="11">
        <v>0</v>
      </c>
      <c r="DI43" s="11">
        <v>0</v>
      </c>
      <c r="DJ43" s="11">
        <v>0</v>
      </c>
      <c r="DK43" s="11">
        <v>0</v>
      </c>
      <c r="DL43" s="12">
        <f t="shared" si="33"/>
        <v>25189.6</v>
      </c>
      <c r="DM43" s="12">
        <f t="shared" si="34"/>
        <v>18167.275</v>
      </c>
      <c r="DN43" s="12">
        <f t="shared" si="35"/>
        <v>14603.006000000001</v>
      </c>
      <c r="DO43" s="11">
        <v>0</v>
      </c>
      <c r="DP43" s="11">
        <v>0</v>
      </c>
      <c r="DQ43" s="11">
        <v>0</v>
      </c>
      <c r="DR43" s="11">
        <v>0</v>
      </c>
      <c r="DS43" s="11">
        <v>0</v>
      </c>
      <c r="DT43" s="11">
        <v>0</v>
      </c>
      <c r="DU43" s="11">
        <v>0</v>
      </c>
      <c r="DV43" s="11">
        <v>0</v>
      </c>
      <c r="DW43" s="11">
        <v>0</v>
      </c>
      <c r="DX43" s="11">
        <v>0</v>
      </c>
      <c r="DY43" s="11">
        <v>0</v>
      </c>
      <c r="DZ43" s="11">
        <v>0</v>
      </c>
      <c r="EA43" s="11">
        <v>0</v>
      </c>
      <c r="EB43" s="11">
        <v>0</v>
      </c>
      <c r="EC43" s="11">
        <v>0</v>
      </c>
      <c r="ED43" s="11">
        <v>158</v>
      </c>
      <c r="EE43" s="11">
        <v>158</v>
      </c>
      <c r="EF43" s="11">
        <v>158</v>
      </c>
      <c r="EG43" s="11">
        <v>0</v>
      </c>
      <c r="EH43" s="12">
        <f t="shared" si="41"/>
        <v>158</v>
      </c>
      <c r="EI43" s="12">
        <f t="shared" si="36"/>
        <v>158</v>
      </c>
      <c r="EJ43" s="12">
        <f t="shared" si="7"/>
        <v>158</v>
      </c>
      <c r="EL43" s="15"/>
      <c r="EM43" s="15"/>
      <c r="EN43" s="15"/>
      <c r="EO43" s="15"/>
      <c r="EP43" s="15"/>
      <c r="EQ43" s="15"/>
      <c r="ER43" s="15"/>
      <c r="EU43" s="15"/>
      <c r="EW43" s="15"/>
      <c r="EY43" s="15"/>
    </row>
    <row r="44" spans="1:155" s="16" customFormat="1" ht="20.25" customHeight="1">
      <c r="A44" s="21">
        <v>35</v>
      </c>
      <c r="B44" s="42" t="s">
        <v>89</v>
      </c>
      <c r="C44" s="11">
        <v>3231.4607</v>
      </c>
      <c r="D44" s="40">
        <v>3251.0063</v>
      </c>
      <c r="E44" s="26">
        <f t="shared" si="8"/>
        <v>13428.1</v>
      </c>
      <c r="F44" s="35">
        <f t="shared" si="9"/>
        <v>9214.849999999999</v>
      </c>
      <c r="G44" s="12">
        <f t="shared" si="37"/>
        <v>8006.086</v>
      </c>
      <c r="H44" s="12">
        <f t="shared" si="10"/>
        <v>86.88243433154095</v>
      </c>
      <c r="I44" s="12">
        <f t="shared" si="11"/>
        <v>59.621882470342044</v>
      </c>
      <c r="J44" s="12">
        <f t="shared" si="12"/>
        <v>5450.7</v>
      </c>
      <c r="K44" s="12">
        <f t="shared" si="13"/>
        <v>3231.8</v>
      </c>
      <c r="L44" s="12">
        <f t="shared" si="14"/>
        <v>2022.9860000000003</v>
      </c>
      <c r="M44" s="12">
        <f t="shared" si="15"/>
        <v>62.59626214493472</v>
      </c>
      <c r="N44" s="12">
        <f t="shared" si="16"/>
        <v>37.11424220742291</v>
      </c>
      <c r="O44" s="12">
        <f t="shared" si="1"/>
        <v>1700</v>
      </c>
      <c r="P44" s="12">
        <f t="shared" si="2"/>
        <v>500</v>
      </c>
      <c r="Q44" s="12">
        <f t="shared" si="38"/>
        <v>1005.9</v>
      </c>
      <c r="R44" s="12">
        <f t="shared" si="17"/>
        <v>201.18</v>
      </c>
      <c r="S44" s="11">
        <f t="shared" si="18"/>
        <v>59.17058823529412</v>
      </c>
      <c r="T44" s="39">
        <v>0</v>
      </c>
      <c r="U44" s="39">
        <v>0</v>
      </c>
      <c r="V44" s="12">
        <v>0</v>
      </c>
      <c r="W44" s="12" t="e">
        <f t="shared" si="19"/>
        <v>#DIV/0!</v>
      </c>
      <c r="X44" s="11" t="e">
        <f t="shared" si="20"/>
        <v>#DIV/0!</v>
      </c>
      <c r="Y44" s="39">
        <v>60.799999999999955</v>
      </c>
      <c r="Z44" s="39">
        <v>60.799999999999955</v>
      </c>
      <c r="AA44" s="12">
        <v>273.9</v>
      </c>
      <c r="AB44" s="12">
        <f t="shared" si="21"/>
        <v>450.49342105263185</v>
      </c>
      <c r="AC44" s="11">
        <f t="shared" si="22"/>
        <v>450.49342105263185</v>
      </c>
      <c r="AD44" s="11">
        <v>1839.8</v>
      </c>
      <c r="AE44" s="11">
        <v>1300</v>
      </c>
      <c r="AF44" s="11">
        <v>91.48600000000033</v>
      </c>
      <c r="AG44" s="12">
        <f t="shared" si="23"/>
        <v>7.037384615384641</v>
      </c>
      <c r="AH44" s="11">
        <f t="shared" si="24"/>
        <v>4.972605718012845</v>
      </c>
      <c r="AI44" s="39">
        <v>1700</v>
      </c>
      <c r="AJ44" s="39">
        <v>500</v>
      </c>
      <c r="AK44" s="12">
        <v>1005.9</v>
      </c>
      <c r="AL44" s="12">
        <f t="shared" si="25"/>
        <v>201.18</v>
      </c>
      <c r="AM44" s="11">
        <f t="shared" si="26"/>
        <v>59.17058823529412</v>
      </c>
      <c r="AN44" s="39">
        <v>40</v>
      </c>
      <c r="AO44" s="39">
        <v>30</v>
      </c>
      <c r="AP44" s="12">
        <v>0</v>
      </c>
      <c r="AQ44" s="12">
        <f t="shared" si="27"/>
        <v>0</v>
      </c>
      <c r="AR44" s="11">
        <f t="shared" si="28"/>
        <v>0</v>
      </c>
      <c r="AS44" s="13">
        <v>0</v>
      </c>
      <c r="AT44" s="13">
        <v>0</v>
      </c>
      <c r="AU44" s="12">
        <v>0</v>
      </c>
      <c r="AV44" s="12" t="e">
        <f t="shared" si="29"/>
        <v>#DIV/0!</v>
      </c>
      <c r="AW44" s="11" t="e">
        <f t="shared" si="30"/>
        <v>#DIV/0!</v>
      </c>
      <c r="AX44" s="13">
        <v>0</v>
      </c>
      <c r="AY44" s="13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7977.4</v>
      </c>
      <c r="BE44" s="11">
        <v>5983.049999999999</v>
      </c>
      <c r="BF44" s="11">
        <v>5983.1</v>
      </c>
      <c r="BG44" s="14">
        <v>0</v>
      </c>
      <c r="BH44" s="14">
        <v>0</v>
      </c>
      <c r="BI44" s="14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2">
        <f t="shared" si="39"/>
        <v>1610.1</v>
      </c>
      <c r="BT44" s="12">
        <f t="shared" si="39"/>
        <v>1191</v>
      </c>
      <c r="BU44" s="12">
        <f t="shared" si="40"/>
        <v>651.7</v>
      </c>
      <c r="BV44" s="12">
        <f t="shared" si="31"/>
        <v>54.71872376154493</v>
      </c>
      <c r="BW44" s="11">
        <f t="shared" si="32"/>
        <v>40.47574684802186</v>
      </c>
      <c r="BX44" s="39">
        <v>1610.1</v>
      </c>
      <c r="BY44" s="39">
        <v>1191</v>
      </c>
      <c r="BZ44" s="12">
        <v>651.7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39">
        <v>200</v>
      </c>
      <c r="CT44" s="39">
        <v>150</v>
      </c>
      <c r="CU44" s="11">
        <v>0</v>
      </c>
      <c r="CV44" s="11">
        <v>180</v>
      </c>
      <c r="CW44" s="11">
        <v>135</v>
      </c>
      <c r="CX44" s="11">
        <v>0</v>
      </c>
      <c r="CY44" s="11"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v>0</v>
      </c>
      <c r="DG44" s="11">
        <v>0</v>
      </c>
      <c r="DH44" s="11">
        <v>0</v>
      </c>
      <c r="DI44" s="11">
        <v>0</v>
      </c>
      <c r="DJ44" s="11">
        <v>0</v>
      </c>
      <c r="DK44" s="11">
        <v>0</v>
      </c>
      <c r="DL44" s="12">
        <f t="shared" si="33"/>
        <v>13428.1</v>
      </c>
      <c r="DM44" s="12">
        <f t="shared" si="34"/>
        <v>9214.849999999999</v>
      </c>
      <c r="DN44" s="12">
        <f t="shared" si="35"/>
        <v>8006.086</v>
      </c>
      <c r="DO44" s="11">
        <v>0</v>
      </c>
      <c r="DP44" s="11">
        <v>0</v>
      </c>
      <c r="DQ44" s="11">
        <v>0</v>
      </c>
      <c r="DR44" s="11">
        <v>0</v>
      </c>
      <c r="DS44" s="11">
        <v>0</v>
      </c>
      <c r="DT44" s="11">
        <v>0</v>
      </c>
      <c r="DU44" s="11">
        <v>0</v>
      </c>
      <c r="DV44" s="11">
        <v>0</v>
      </c>
      <c r="DW44" s="11">
        <v>0</v>
      </c>
      <c r="DX44" s="11">
        <v>0</v>
      </c>
      <c r="DY44" s="11">
        <v>0</v>
      </c>
      <c r="DZ44" s="11">
        <v>0</v>
      </c>
      <c r="EA44" s="11">
        <v>0</v>
      </c>
      <c r="EB44" s="11">
        <v>0</v>
      </c>
      <c r="EC44" s="11">
        <v>0</v>
      </c>
      <c r="ED44" s="11">
        <v>0</v>
      </c>
      <c r="EE44" s="11">
        <v>0</v>
      </c>
      <c r="EF44" s="11">
        <v>0</v>
      </c>
      <c r="EG44" s="11">
        <v>0</v>
      </c>
      <c r="EH44" s="12">
        <f t="shared" si="41"/>
        <v>0</v>
      </c>
      <c r="EI44" s="12">
        <f t="shared" si="36"/>
        <v>0</v>
      </c>
      <c r="EJ44" s="12">
        <f t="shared" si="7"/>
        <v>0</v>
      </c>
      <c r="EL44" s="15"/>
      <c r="EM44" s="15"/>
      <c r="EN44" s="15"/>
      <c r="EO44" s="15"/>
      <c r="EP44" s="15"/>
      <c r="EQ44" s="15"/>
      <c r="ER44" s="15"/>
      <c r="EU44" s="15"/>
      <c r="EW44" s="15"/>
      <c r="EY44" s="15"/>
    </row>
    <row r="45" spans="1:155" s="16" customFormat="1" ht="20.25" customHeight="1">
      <c r="A45" s="21">
        <v>36</v>
      </c>
      <c r="B45" s="43" t="s">
        <v>90</v>
      </c>
      <c r="C45" s="11">
        <v>554.7862</v>
      </c>
      <c r="D45" s="40">
        <v>15340.6795</v>
      </c>
      <c r="E45" s="26">
        <f t="shared" si="8"/>
        <v>101132.5</v>
      </c>
      <c r="F45" s="35">
        <f t="shared" si="9"/>
        <v>71621.65</v>
      </c>
      <c r="G45" s="12">
        <f t="shared" si="37"/>
        <v>72945.64099999999</v>
      </c>
      <c r="H45" s="12">
        <f t="shared" si="10"/>
        <v>101.84859047508678</v>
      </c>
      <c r="I45" s="12">
        <f t="shared" si="11"/>
        <v>72.12878253775986</v>
      </c>
      <c r="J45" s="12">
        <f t="shared" si="12"/>
        <v>24110.800000000003</v>
      </c>
      <c r="K45" s="12">
        <f t="shared" si="13"/>
        <v>13123.5</v>
      </c>
      <c r="L45" s="12">
        <f t="shared" si="14"/>
        <v>14447.441</v>
      </c>
      <c r="M45" s="12">
        <f t="shared" si="15"/>
        <v>110.08832247494954</v>
      </c>
      <c r="N45" s="12">
        <f t="shared" si="16"/>
        <v>59.921035386631715</v>
      </c>
      <c r="O45" s="12">
        <f t="shared" si="1"/>
        <v>11717.9</v>
      </c>
      <c r="P45" s="12">
        <f t="shared" si="2"/>
        <v>5506.5</v>
      </c>
      <c r="Q45" s="12">
        <f t="shared" si="38"/>
        <v>5837.492</v>
      </c>
      <c r="R45" s="12">
        <f t="shared" si="17"/>
        <v>106.01093253427767</v>
      </c>
      <c r="S45" s="11">
        <f t="shared" si="18"/>
        <v>49.816878450916974</v>
      </c>
      <c r="T45" s="39">
        <v>8.8</v>
      </c>
      <c r="U45" s="39">
        <v>6.5</v>
      </c>
      <c r="V45" s="12">
        <v>363.292</v>
      </c>
      <c r="W45" s="12">
        <f t="shared" si="19"/>
        <v>5589.107692307692</v>
      </c>
      <c r="X45" s="11">
        <f t="shared" si="20"/>
        <v>4128.318181818181</v>
      </c>
      <c r="Y45" s="39">
        <v>756.3999999999996</v>
      </c>
      <c r="Z45" s="39">
        <v>756</v>
      </c>
      <c r="AA45" s="12">
        <v>876.749</v>
      </c>
      <c r="AB45" s="12">
        <f t="shared" si="21"/>
        <v>115.97208994708994</v>
      </c>
      <c r="AC45" s="11">
        <f t="shared" si="22"/>
        <v>115.91076150185093</v>
      </c>
      <c r="AD45" s="11">
        <v>4317.6</v>
      </c>
      <c r="AE45" s="11">
        <v>2462</v>
      </c>
      <c r="AF45" s="11">
        <v>2471.8</v>
      </c>
      <c r="AG45" s="12">
        <f t="shared" si="23"/>
        <v>100.39805036555647</v>
      </c>
      <c r="AH45" s="11">
        <f t="shared" si="24"/>
        <v>57.24939781360015</v>
      </c>
      <c r="AI45" s="39">
        <v>11709.1</v>
      </c>
      <c r="AJ45" s="39">
        <v>5500</v>
      </c>
      <c r="AK45" s="12">
        <v>5474.2</v>
      </c>
      <c r="AL45" s="12">
        <f t="shared" si="25"/>
        <v>99.53090909090909</v>
      </c>
      <c r="AM45" s="11">
        <f t="shared" si="26"/>
        <v>46.751671776652344</v>
      </c>
      <c r="AN45" s="39">
        <v>748</v>
      </c>
      <c r="AO45" s="39">
        <v>561</v>
      </c>
      <c r="AP45" s="12">
        <v>578.5</v>
      </c>
      <c r="AQ45" s="12">
        <f t="shared" si="27"/>
        <v>103.11942959001783</v>
      </c>
      <c r="AR45" s="11">
        <f t="shared" si="28"/>
        <v>77.33957219251337</v>
      </c>
      <c r="AS45" s="13">
        <v>0</v>
      </c>
      <c r="AT45" s="13">
        <v>0</v>
      </c>
      <c r="AU45" s="12">
        <v>0</v>
      </c>
      <c r="AV45" s="12" t="e">
        <f t="shared" si="29"/>
        <v>#DIV/0!</v>
      </c>
      <c r="AW45" s="11" t="e">
        <f t="shared" si="30"/>
        <v>#DIV/0!</v>
      </c>
      <c r="AX45" s="13">
        <v>0</v>
      </c>
      <c r="AY45" s="13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74094.2</v>
      </c>
      <c r="BE45" s="11">
        <v>55570.649999999994</v>
      </c>
      <c r="BF45" s="11">
        <v>55570.7</v>
      </c>
      <c r="BG45" s="14">
        <v>0</v>
      </c>
      <c r="BH45" s="14">
        <v>0</v>
      </c>
      <c r="BI45" s="14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2">
        <f t="shared" si="39"/>
        <v>2650.5</v>
      </c>
      <c r="BT45" s="12">
        <f t="shared" si="39"/>
        <v>1740</v>
      </c>
      <c r="BU45" s="12">
        <f t="shared" si="40"/>
        <v>1811.9</v>
      </c>
      <c r="BV45" s="12">
        <f t="shared" si="31"/>
        <v>104.13218390804597</v>
      </c>
      <c r="BW45" s="11">
        <f t="shared" si="32"/>
        <v>68.3606866628938</v>
      </c>
      <c r="BX45" s="39">
        <v>1930.5</v>
      </c>
      <c r="BY45" s="39">
        <v>1200</v>
      </c>
      <c r="BZ45" s="12">
        <v>1251.5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720</v>
      </c>
      <c r="CH45" s="12">
        <v>540</v>
      </c>
      <c r="CI45" s="11">
        <v>560.4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0</v>
      </c>
      <c r="CQ45" s="11">
        <v>0</v>
      </c>
      <c r="CR45" s="11">
        <v>0</v>
      </c>
      <c r="CS45" s="39">
        <v>3920.3999999999996</v>
      </c>
      <c r="CT45" s="39">
        <v>2098</v>
      </c>
      <c r="CU45" s="11">
        <v>2871</v>
      </c>
      <c r="CV45" s="11">
        <v>1517.4</v>
      </c>
      <c r="CW45" s="11">
        <v>1000</v>
      </c>
      <c r="CX45" s="11">
        <v>910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0</v>
      </c>
      <c r="DG45" s="11">
        <v>0</v>
      </c>
      <c r="DH45" s="11">
        <v>0</v>
      </c>
      <c r="DI45" s="11">
        <v>0</v>
      </c>
      <c r="DJ45" s="11">
        <v>0</v>
      </c>
      <c r="DK45" s="11">
        <v>0</v>
      </c>
      <c r="DL45" s="12">
        <f t="shared" si="33"/>
        <v>98205</v>
      </c>
      <c r="DM45" s="12">
        <f t="shared" si="34"/>
        <v>68694.15</v>
      </c>
      <c r="DN45" s="12">
        <f t="shared" si="35"/>
        <v>70018.14099999999</v>
      </c>
      <c r="DO45" s="11">
        <v>0</v>
      </c>
      <c r="DP45" s="11">
        <v>0</v>
      </c>
      <c r="DQ45" s="11">
        <v>0</v>
      </c>
      <c r="DR45" s="11">
        <v>2927.5</v>
      </c>
      <c r="DS45" s="11">
        <v>2927.5</v>
      </c>
      <c r="DT45" s="11">
        <v>2927.5</v>
      </c>
      <c r="DU45" s="11">
        <v>0</v>
      </c>
      <c r="DV45" s="11">
        <v>0</v>
      </c>
      <c r="DW45" s="11">
        <v>0</v>
      </c>
      <c r="DX45" s="11">
        <v>0</v>
      </c>
      <c r="DY45" s="11">
        <v>0</v>
      </c>
      <c r="DZ45" s="11">
        <v>0</v>
      </c>
      <c r="EA45" s="11">
        <v>0</v>
      </c>
      <c r="EB45" s="11">
        <v>0</v>
      </c>
      <c r="EC45" s="11">
        <v>0</v>
      </c>
      <c r="ED45" s="11">
        <v>0</v>
      </c>
      <c r="EE45" s="11">
        <v>0</v>
      </c>
      <c r="EF45" s="11">
        <v>0</v>
      </c>
      <c r="EG45" s="11">
        <v>0</v>
      </c>
      <c r="EH45" s="12">
        <f t="shared" si="41"/>
        <v>2927.5</v>
      </c>
      <c r="EI45" s="12">
        <f t="shared" si="36"/>
        <v>2927.5</v>
      </c>
      <c r="EJ45" s="12">
        <f t="shared" si="7"/>
        <v>2927.5</v>
      </c>
      <c r="EL45" s="15"/>
      <c r="EM45" s="15"/>
      <c r="EN45" s="15"/>
      <c r="EO45" s="15"/>
      <c r="EP45" s="15"/>
      <c r="EQ45" s="15"/>
      <c r="ER45" s="15"/>
      <c r="EU45" s="15"/>
      <c r="EW45" s="15"/>
      <c r="EY45" s="15"/>
    </row>
    <row r="46" spans="1:155" s="16" customFormat="1" ht="20.25" customHeight="1">
      <c r="A46" s="21">
        <v>37</v>
      </c>
      <c r="B46" s="44" t="s">
        <v>91</v>
      </c>
      <c r="C46" s="11">
        <v>10106.1589</v>
      </c>
      <c r="D46" s="40">
        <v>567.0306</v>
      </c>
      <c r="E46" s="26">
        <f t="shared" si="8"/>
        <v>98838.29999999999</v>
      </c>
      <c r="F46" s="35">
        <f t="shared" si="9"/>
        <v>71936.29999999999</v>
      </c>
      <c r="G46" s="12">
        <f t="shared" si="37"/>
        <v>69362.6</v>
      </c>
      <c r="H46" s="12">
        <f t="shared" si="10"/>
        <v>96.4222513529331</v>
      </c>
      <c r="I46" s="12">
        <f t="shared" si="11"/>
        <v>70.1778561549521</v>
      </c>
      <c r="J46" s="12">
        <f t="shared" si="12"/>
        <v>14547.9</v>
      </c>
      <c r="K46" s="12">
        <f t="shared" si="13"/>
        <v>6192.2</v>
      </c>
      <c r="L46" s="12">
        <f t="shared" si="14"/>
        <v>5723.700000000001</v>
      </c>
      <c r="M46" s="12">
        <f t="shared" si="15"/>
        <v>92.4340299085947</v>
      </c>
      <c r="N46" s="12">
        <f t="shared" si="16"/>
        <v>39.34382281978843</v>
      </c>
      <c r="O46" s="12">
        <f t="shared" si="1"/>
        <v>8279.4</v>
      </c>
      <c r="P46" s="12">
        <f t="shared" si="2"/>
        <v>2203</v>
      </c>
      <c r="Q46" s="12">
        <f t="shared" si="38"/>
        <v>3401.3</v>
      </c>
      <c r="R46" s="12">
        <f t="shared" si="17"/>
        <v>154.39400817067636</v>
      </c>
      <c r="S46" s="11">
        <f t="shared" si="18"/>
        <v>41.081479334251284</v>
      </c>
      <c r="T46" s="39">
        <v>4</v>
      </c>
      <c r="U46" s="39">
        <v>3</v>
      </c>
      <c r="V46" s="12">
        <v>0</v>
      </c>
      <c r="W46" s="12">
        <f t="shared" si="19"/>
        <v>0</v>
      </c>
      <c r="X46" s="11">
        <f t="shared" si="20"/>
        <v>0</v>
      </c>
      <c r="Y46" s="39">
        <v>23.700000000000045</v>
      </c>
      <c r="Z46" s="39">
        <v>23.700000000000045</v>
      </c>
      <c r="AA46" s="12">
        <v>249.5</v>
      </c>
      <c r="AB46" s="12">
        <f t="shared" si="21"/>
        <v>1052.7426160337532</v>
      </c>
      <c r="AC46" s="11">
        <f t="shared" si="22"/>
        <v>1052.7426160337532</v>
      </c>
      <c r="AD46" s="11">
        <v>1990.3</v>
      </c>
      <c r="AE46" s="11">
        <v>1176.3</v>
      </c>
      <c r="AF46" s="11">
        <v>727.1</v>
      </c>
      <c r="AG46" s="12">
        <f t="shared" si="23"/>
        <v>61.81246280710704</v>
      </c>
      <c r="AH46" s="11">
        <f t="shared" si="24"/>
        <v>36.532181078229414</v>
      </c>
      <c r="AI46" s="39">
        <v>8275.4</v>
      </c>
      <c r="AJ46" s="39">
        <v>2200</v>
      </c>
      <c r="AK46" s="12">
        <v>3401.3</v>
      </c>
      <c r="AL46" s="12">
        <f t="shared" si="25"/>
        <v>154.60454545454547</v>
      </c>
      <c r="AM46" s="11">
        <f t="shared" si="26"/>
        <v>41.101336491287434</v>
      </c>
      <c r="AN46" s="39">
        <v>190</v>
      </c>
      <c r="AO46" s="39">
        <v>141</v>
      </c>
      <c r="AP46" s="12">
        <v>135</v>
      </c>
      <c r="AQ46" s="12">
        <f t="shared" si="27"/>
        <v>95.74468085106383</v>
      </c>
      <c r="AR46" s="11">
        <f t="shared" si="28"/>
        <v>71.05263157894737</v>
      </c>
      <c r="AS46" s="13">
        <v>0</v>
      </c>
      <c r="AT46" s="13">
        <v>0</v>
      </c>
      <c r="AU46" s="12">
        <v>0</v>
      </c>
      <c r="AV46" s="12" t="e">
        <f t="shared" si="29"/>
        <v>#DIV/0!</v>
      </c>
      <c r="AW46" s="11" t="e">
        <f t="shared" si="30"/>
        <v>#DIV/0!</v>
      </c>
      <c r="AX46" s="13">
        <v>0</v>
      </c>
      <c r="AY46" s="13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74185.2</v>
      </c>
      <c r="BE46" s="11">
        <v>55638.899999999994</v>
      </c>
      <c r="BF46" s="11">
        <v>55638.9</v>
      </c>
      <c r="BG46" s="14">
        <v>0</v>
      </c>
      <c r="BH46" s="14">
        <v>0</v>
      </c>
      <c r="BI46" s="14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2">
        <f t="shared" si="39"/>
        <v>1066.5</v>
      </c>
      <c r="BT46" s="12">
        <f t="shared" si="39"/>
        <v>799.7</v>
      </c>
      <c r="BU46" s="12">
        <f t="shared" si="40"/>
        <v>324.3</v>
      </c>
      <c r="BV46" s="12">
        <f t="shared" si="31"/>
        <v>40.552707265224456</v>
      </c>
      <c r="BW46" s="11">
        <f t="shared" si="32"/>
        <v>30.407876230661042</v>
      </c>
      <c r="BX46" s="39">
        <v>497.5</v>
      </c>
      <c r="BY46" s="39">
        <v>372.9</v>
      </c>
      <c r="BZ46" s="12">
        <v>274.3</v>
      </c>
      <c r="CA46" s="11">
        <v>569</v>
      </c>
      <c r="CB46" s="11">
        <v>426.8</v>
      </c>
      <c r="CC46" s="12">
        <v>50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39">
        <v>2998</v>
      </c>
      <c r="CT46" s="39">
        <v>1848.5</v>
      </c>
      <c r="CU46" s="11">
        <v>886.5</v>
      </c>
      <c r="CV46" s="11">
        <v>1398</v>
      </c>
      <c r="CW46" s="11">
        <v>1048.5</v>
      </c>
      <c r="CX46" s="11">
        <v>191.6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11">
        <v>0</v>
      </c>
      <c r="DF46" s="11">
        <v>0</v>
      </c>
      <c r="DG46" s="11">
        <v>0</v>
      </c>
      <c r="DH46" s="11">
        <v>0</v>
      </c>
      <c r="DI46" s="11">
        <v>0</v>
      </c>
      <c r="DJ46" s="11">
        <v>0</v>
      </c>
      <c r="DK46" s="11">
        <v>0</v>
      </c>
      <c r="DL46" s="12">
        <f t="shared" si="33"/>
        <v>88733.09999999999</v>
      </c>
      <c r="DM46" s="12">
        <f t="shared" si="34"/>
        <v>61831.1</v>
      </c>
      <c r="DN46" s="12">
        <f t="shared" si="35"/>
        <v>61362.600000000006</v>
      </c>
      <c r="DO46" s="11">
        <v>0</v>
      </c>
      <c r="DP46" s="11">
        <v>0</v>
      </c>
      <c r="DQ46" s="11">
        <v>0</v>
      </c>
      <c r="DR46" s="11">
        <v>10105.2</v>
      </c>
      <c r="DS46" s="11">
        <v>10105.2</v>
      </c>
      <c r="DT46" s="11">
        <v>8000</v>
      </c>
      <c r="DU46" s="11">
        <v>0</v>
      </c>
      <c r="DV46" s="11">
        <v>0</v>
      </c>
      <c r="DW46" s="11">
        <v>0</v>
      </c>
      <c r="DX46" s="11">
        <v>0</v>
      </c>
      <c r="DY46" s="11">
        <v>0</v>
      </c>
      <c r="DZ46" s="11">
        <v>0</v>
      </c>
      <c r="EA46" s="11">
        <v>0</v>
      </c>
      <c r="EB46" s="11">
        <v>0</v>
      </c>
      <c r="EC46" s="11">
        <v>0</v>
      </c>
      <c r="ED46" s="11">
        <v>2782.407</v>
      </c>
      <c r="EE46" s="11">
        <v>2782.407</v>
      </c>
      <c r="EF46" s="11">
        <v>2782.407</v>
      </c>
      <c r="EG46" s="11">
        <v>0</v>
      </c>
      <c r="EH46" s="12">
        <f t="shared" si="41"/>
        <v>12887.607</v>
      </c>
      <c r="EI46" s="12">
        <f t="shared" si="36"/>
        <v>12887.607</v>
      </c>
      <c r="EJ46" s="12">
        <f t="shared" si="7"/>
        <v>10782.407</v>
      </c>
      <c r="EL46" s="15"/>
      <c r="EM46" s="15"/>
      <c r="EN46" s="15"/>
      <c r="EO46" s="15"/>
      <c r="EP46" s="15"/>
      <c r="EQ46" s="15"/>
      <c r="ER46" s="15"/>
      <c r="EU46" s="15"/>
      <c r="EW46" s="15"/>
      <c r="EY46" s="15"/>
    </row>
    <row r="47" spans="1:155" s="16" customFormat="1" ht="20.25" customHeight="1">
      <c r="A47" s="21">
        <v>38</v>
      </c>
      <c r="B47" s="41" t="s">
        <v>92</v>
      </c>
      <c r="C47" s="11">
        <v>96001.2852</v>
      </c>
      <c r="D47" s="40">
        <v>86383.3336</v>
      </c>
      <c r="E47" s="26">
        <f t="shared" si="8"/>
        <v>963832.8000000003</v>
      </c>
      <c r="F47" s="35">
        <f t="shared" si="9"/>
        <v>733419.6</v>
      </c>
      <c r="G47" s="12">
        <f t="shared" si="37"/>
        <v>590766.2000000001</v>
      </c>
      <c r="H47" s="12">
        <f t="shared" si="10"/>
        <v>80.54955171637083</v>
      </c>
      <c r="I47" s="12">
        <f t="shared" si="11"/>
        <v>61.2934318068445</v>
      </c>
      <c r="J47" s="12">
        <f t="shared" si="12"/>
        <v>218260.3</v>
      </c>
      <c r="K47" s="12">
        <f t="shared" si="13"/>
        <v>153397.2</v>
      </c>
      <c r="L47" s="12">
        <f t="shared" si="14"/>
        <v>97187.6</v>
      </c>
      <c r="M47" s="12">
        <f t="shared" si="15"/>
        <v>63.35682789516367</v>
      </c>
      <c r="N47" s="12">
        <f t="shared" si="16"/>
        <v>44.528299466279485</v>
      </c>
      <c r="O47" s="12">
        <f t="shared" si="1"/>
        <v>105595.9</v>
      </c>
      <c r="P47" s="12">
        <f t="shared" si="2"/>
        <v>75196.7</v>
      </c>
      <c r="Q47" s="12">
        <f t="shared" si="38"/>
        <v>44836.5</v>
      </c>
      <c r="R47" s="12">
        <f t="shared" si="17"/>
        <v>59.625621869044785</v>
      </c>
      <c r="S47" s="11">
        <f t="shared" si="18"/>
        <v>42.46045537752887</v>
      </c>
      <c r="T47" s="39">
        <v>196.69999999999982</v>
      </c>
      <c r="U47" s="39">
        <v>196.69999999999982</v>
      </c>
      <c r="V47" s="12">
        <v>712.5</v>
      </c>
      <c r="W47" s="12">
        <f t="shared" si="19"/>
        <v>362.22674123030026</v>
      </c>
      <c r="X47" s="11">
        <f t="shared" si="20"/>
        <v>362.22674123030026</v>
      </c>
      <c r="Y47" s="39">
        <v>4000</v>
      </c>
      <c r="Z47" s="39">
        <v>4000</v>
      </c>
      <c r="AA47" s="12">
        <v>11808.5</v>
      </c>
      <c r="AB47" s="12">
        <f t="shared" si="21"/>
        <v>295.21250000000003</v>
      </c>
      <c r="AC47" s="11">
        <f t="shared" si="22"/>
        <v>295.21250000000003</v>
      </c>
      <c r="AD47" s="11">
        <v>55803.3</v>
      </c>
      <c r="AE47" s="11">
        <v>30503.3</v>
      </c>
      <c r="AF47" s="11">
        <v>6720.6</v>
      </c>
      <c r="AG47" s="12">
        <f t="shared" si="23"/>
        <v>22.032370268134922</v>
      </c>
      <c r="AH47" s="11">
        <f t="shared" si="24"/>
        <v>12.04337377897006</v>
      </c>
      <c r="AI47" s="39">
        <v>105399.2</v>
      </c>
      <c r="AJ47" s="39">
        <v>75000</v>
      </c>
      <c r="AK47" s="12">
        <v>44124</v>
      </c>
      <c r="AL47" s="12">
        <f t="shared" si="25"/>
        <v>58.831999999999994</v>
      </c>
      <c r="AM47" s="11">
        <f t="shared" si="26"/>
        <v>41.86369536011659</v>
      </c>
      <c r="AN47" s="39">
        <v>5121.3</v>
      </c>
      <c r="AO47" s="39">
        <v>3885.2</v>
      </c>
      <c r="AP47" s="12">
        <v>8276.5</v>
      </c>
      <c r="AQ47" s="12">
        <f t="shared" si="27"/>
        <v>213.02635642952743</v>
      </c>
      <c r="AR47" s="11">
        <f t="shared" si="28"/>
        <v>161.60935699919943</v>
      </c>
      <c r="AS47" s="13">
        <v>3000</v>
      </c>
      <c r="AT47" s="13">
        <v>2400</v>
      </c>
      <c r="AU47" s="12">
        <v>1891.7</v>
      </c>
      <c r="AV47" s="12">
        <f t="shared" si="29"/>
        <v>78.82083333333334</v>
      </c>
      <c r="AW47" s="11">
        <f t="shared" si="30"/>
        <v>63.05666666666667</v>
      </c>
      <c r="AX47" s="13">
        <v>0</v>
      </c>
      <c r="AY47" s="13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655631.2000000001</v>
      </c>
      <c r="BE47" s="11">
        <v>491723.4</v>
      </c>
      <c r="BF47" s="11">
        <v>491723.4</v>
      </c>
      <c r="BG47" s="14">
        <v>0</v>
      </c>
      <c r="BH47" s="14">
        <v>0</v>
      </c>
      <c r="BI47" s="14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2">
        <f t="shared" si="39"/>
        <v>26229.8</v>
      </c>
      <c r="BT47" s="12">
        <f t="shared" si="39"/>
        <v>21600</v>
      </c>
      <c r="BU47" s="12">
        <f t="shared" si="40"/>
        <v>12408.6</v>
      </c>
      <c r="BV47" s="12">
        <f t="shared" si="31"/>
        <v>57.44722222222223</v>
      </c>
      <c r="BW47" s="11">
        <f t="shared" si="32"/>
        <v>47.307261206719076</v>
      </c>
      <c r="BX47" s="39">
        <v>24100</v>
      </c>
      <c r="BY47" s="39">
        <v>20000</v>
      </c>
      <c r="BZ47" s="12">
        <v>9367.1</v>
      </c>
      <c r="CA47" s="12">
        <v>0</v>
      </c>
      <c r="CB47" s="12">
        <v>0</v>
      </c>
      <c r="CC47" s="12">
        <v>1244.4</v>
      </c>
      <c r="CD47" s="12">
        <v>0</v>
      </c>
      <c r="CE47" s="12">
        <v>0</v>
      </c>
      <c r="CF47" s="12">
        <v>0</v>
      </c>
      <c r="CG47" s="39">
        <v>2129.8</v>
      </c>
      <c r="CH47" s="39">
        <v>1600</v>
      </c>
      <c r="CI47" s="11">
        <v>1797.1</v>
      </c>
      <c r="CJ47" s="11">
        <v>0</v>
      </c>
      <c r="CK47" s="11">
        <v>0</v>
      </c>
      <c r="CL47" s="11">
        <v>0</v>
      </c>
      <c r="CM47" s="11">
        <v>5474.3</v>
      </c>
      <c r="CN47" s="11">
        <v>3832</v>
      </c>
      <c r="CO47" s="11">
        <v>2485.3</v>
      </c>
      <c r="CP47" s="40">
        <v>100</v>
      </c>
      <c r="CQ47" s="11">
        <v>0</v>
      </c>
      <c r="CR47" s="11">
        <v>92.8</v>
      </c>
      <c r="CS47" s="39">
        <v>18100</v>
      </c>
      <c r="CT47" s="39">
        <v>15602</v>
      </c>
      <c r="CU47" s="11">
        <v>10942.4</v>
      </c>
      <c r="CV47" s="11">
        <v>4000</v>
      </c>
      <c r="CW47" s="11">
        <v>3000</v>
      </c>
      <c r="CX47" s="11">
        <v>1441.9</v>
      </c>
      <c r="CY47" s="11">
        <v>0</v>
      </c>
      <c r="CZ47" s="11">
        <v>0</v>
      </c>
      <c r="DA47" s="11">
        <v>0</v>
      </c>
      <c r="DB47" s="11">
        <v>100</v>
      </c>
      <c r="DC47" s="11">
        <v>0</v>
      </c>
      <c r="DD47" s="11">
        <v>0</v>
      </c>
      <c r="DE47" s="11">
        <v>0</v>
      </c>
      <c r="DF47" s="11">
        <v>0</v>
      </c>
      <c r="DG47" s="11">
        <v>0</v>
      </c>
      <c r="DH47" s="11">
        <v>210</v>
      </c>
      <c r="DI47" s="11">
        <v>210</v>
      </c>
      <c r="DJ47" s="11">
        <v>210</v>
      </c>
      <c r="DK47" s="11">
        <v>0</v>
      </c>
      <c r="DL47" s="12">
        <f t="shared" si="33"/>
        <v>879365.8000000002</v>
      </c>
      <c r="DM47" s="12">
        <f t="shared" si="34"/>
        <v>648952.6</v>
      </c>
      <c r="DN47" s="12">
        <f t="shared" si="35"/>
        <v>591396.3000000002</v>
      </c>
      <c r="DO47" s="11">
        <v>0</v>
      </c>
      <c r="DP47" s="11">
        <v>0</v>
      </c>
      <c r="DQ47" s="11">
        <v>0</v>
      </c>
      <c r="DR47" s="11">
        <v>84467</v>
      </c>
      <c r="DS47" s="11">
        <v>84467</v>
      </c>
      <c r="DT47" s="11">
        <v>-630.1</v>
      </c>
      <c r="DU47" s="11">
        <v>0</v>
      </c>
      <c r="DV47" s="11">
        <v>0</v>
      </c>
      <c r="DW47" s="11">
        <v>0</v>
      </c>
      <c r="DX47" s="11">
        <v>0</v>
      </c>
      <c r="DY47" s="11"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v>170000</v>
      </c>
      <c r="EE47" s="11">
        <v>104679.9</v>
      </c>
      <c r="EF47" s="11">
        <v>104679.9</v>
      </c>
      <c r="EG47" s="11">
        <v>0</v>
      </c>
      <c r="EH47" s="12">
        <f t="shared" si="41"/>
        <v>254467</v>
      </c>
      <c r="EI47" s="12">
        <f t="shared" si="36"/>
        <v>189146.9</v>
      </c>
      <c r="EJ47" s="12">
        <f t="shared" si="7"/>
        <v>104049.79999999999</v>
      </c>
      <c r="EL47" s="15"/>
      <c r="EM47" s="15"/>
      <c r="EN47" s="15"/>
      <c r="EO47" s="15"/>
      <c r="EP47" s="15"/>
      <c r="EQ47" s="15"/>
      <c r="ER47" s="15"/>
      <c r="EU47" s="15"/>
      <c r="EW47" s="15"/>
      <c r="EY47" s="15"/>
    </row>
    <row r="48" spans="1:155" s="16" customFormat="1" ht="20.25" customHeight="1">
      <c r="A48" s="21">
        <v>39</v>
      </c>
      <c r="B48" s="41" t="s">
        <v>93</v>
      </c>
      <c r="C48" s="11">
        <v>15123.3134</v>
      </c>
      <c r="D48" s="40">
        <v>21181.0392</v>
      </c>
      <c r="E48" s="26">
        <f t="shared" si="8"/>
        <v>102605.9</v>
      </c>
      <c r="F48" s="35">
        <f t="shared" si="9"/>
        <v>76381.25</v>
      </c>
      <c r="G48" s="12">
        <f t="shared" si="37"/>
        <v>62236.1</v>
      </c>
      <c r="H48" s="12">
        <f t="shared" si="10"/>
        <v>81.48086081335406</v>
      </c>
      <c r="I48" s="12">
        <f t="shared" si="11"/>
        <v>60.65547887597107</v>
      </c>
      <c r="J48" s="12">
        <f t="shared" si="12"/>
        <v>42750</v>
      </c>
      <c r="K48" s="12">
        <f t="shared" si="13"/>
        <v>29437.2</v>
      </c>
      <c r="L48" s="12">
        <f t="shared" si="14"/>
        <v>23500.5</v>
      </c>
      <c r="M48" s="12">
        <f t="shared" si="15"/>
        <v>79.83266071501366</v>
      </c>
      <c r="N48" s="12">
        <f t="shared" si="16"/>
        <v>54.97192982456141</v>
      </c>
      <c r="O48" s="12">
        <f t="shared" si="1"/>
        <v>8891.999999999998</v>
      </c>
      <c r="P48" s="12">
        <f t="shared" si="2"/>
        <v>6529.200000000001</v>
      </c>
      <c r="Q48" s="12">
        <f t="shared" si="38"/>
        <v>5043.5</v>
      </c>
      <c r="R48" s="12">
        <f t="shared" si="17"/>
        <v>77.24529804570237</v>
      </c>
      <c r="S48" s="11">
        <f t="shared" si="18"/>
        <v>56.71952316689159</v>
      </c>
      <c r="T48" s="39">
        <v>76.8</v>
      </c>
      <c r="U48" s="39">
        <v>57.6</v>
      </c>
      <c r="V48" s="12">
        <v>70.7</v>
      </c>
      <c r="W48" s="12">
        <f t="shared" si="19"/>
        <v>122.74305555555556</v>
      </c>
      <c r="X48" s="11">
        <f t="shared" si="20"/>
        <v>92.05729166666667</v>
      </c>
      <c r="Y48" s="39">
        <v>0</v>
      </c>
      <c r="Z48" s="39">
        <v>0</v>
      </c>
      <c r="AA48" s="12">
        <v>2600.2</v>
      </c>
      <c r="AB48" s="12" t="e">
        <f t="shared" si="21"/>
        <v>#DIV/0!</v>
      </c>
      <c r="AC48" s="11" t="e">
        <f t="shared" si="22"/>
        <v>#DIV/0!</v>
      </c>
      <c r="AD48" s="11">
        <v>15048</v>
      </c>
      <c r="AE48" s="11">
        <v>7510</v>
      </c>
      <c r="AF48" s="11">
        <v>1355.9</v>
      </c>
      <c r="AG48" s="12">
        <f t="shared" si="23"/>
        <v>18.054593874833557</v>
      </c>
      <c r="AH48" s="11">
        <f t="shared" si="24"/>
        <v>9.010499734183945</v>
      </c>
      <c r="AI48" s="39">
        <v>8815.199999999999</v>
      </c>
      <c r="AJ48" s="39">
        <v>6471.6</v>
      </c>
      <c r="AK48" s="12">
        <v>4972.8</v>
      </c>
      <c r="AL48" s="12">
        <f t="shared" si="25"/>
        <v>76.84034860003707</v>
      </c>
      <c r="AM48" s="11">
        <f t="shared" si="26"/>
        <v>56.41165260005446</v>
      </c>
      <c r="AN48" s="39">
        <v>60</v>
      </c>
      <c r="AO48" s="39">
        <v>45</v>
      </c>
      <c r="AP48" s="12">
        <v>45</v>
      </c>
      <c r="AQ48" s="12">
        <f t="shared" si="27"/>
        <v>100</v>
      </c>
      <c r="AR48" s="11">
        <f t="shared" si="28"/>
        <v>75</v>
      </c>
      <c r="AS48" s="13">
        <v>0</v>
      </c>
      <c r="AT48" s="13">
        <v>0</v>
      </c>
      <c r="AU48" s="12">
        <v>0</v>
      </c>
      <c r="AV48" s="12" t="e">
        <f t="shared" si="29"/>
        <v>#DIV/0!</v>
      </c>
      <c r="AW48" s="11" t="e">
        <f t="shared" si="30"/>
        <v>#DIV/0!</v>
      </c>
      <c r="AX48" s="13">
        <v>0</v>
      </c>
      <c r="AY48" s="13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51647.399999999994</v>
      </c>
      <c r="BE48" s="11">
        <v>38735.549999999996</v>
      </c>
      <c r="BF48" s="11">
        <v>38735.6</v>
      </c>
      <c r="BG48" s="14">
        <v>0</v>
      </c>
      <c r="BH48" s="14">
        <v>0</v>
      </c>
      <c r="BI48" s="14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2">
        <f t="shared" si="39"/>
        <v>15650</v>
      </c>
      <c r="BT48" s="12">
        <f t="shared" si="39"/>
        <v>13403</v>
      </c>
      <c r="BU48" s="12">
        <f t="shared" si="40"/>
        <v>13298.4</v>
      </c>
      <c r="BV48" s="12">
        <f t="shared" si="31"/>
        <v>99.21957770648362</v>
      </c>
      <c r="BW48" s="11">
        <f t="shared" si="32"/>
        <v>84.9738019169329</v>
      </c>
      <c r="BX48" s="39">
        <v>15650</v>
      </c>
      <c r="BY48" s="39">
        <v>13403</v>
      </c>
      <c r="BZ48" s="12">
        <v>13298.4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39">
        <v>600</v>
      </c>
      <c r="CT48" s="39">
        <v>450</v>
      </c>
      <c r="CU48" s="11">
        <v>49.7</v>
      </c>
      <c r="CV48" s="11">
        <v>200</v>
      </c>
      <c r="CW48" s="11">
        <v>150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2500</v>
      </c>
      <c r="DI48" s="11">
        <v>1500</v>
      </c>
      <c r="DJ48" s="11">
        <v>1107.8</v>
      </c>
      <c r="DK48" s="11">
        <v>0</v>
      </c>
      <c r="DL48" s="12">
        <f t="shared" si="33"/>
        <v>94397.4</v>
      </c>
      <c r="DM48" s="12">
        <f t="shared" si="34"/>
        <v>68172.75</v>
      </c>
      <c r="DN48" s="12">
        <f t="shared" si="35"/>
        <v>62236.1</v>
      </c>
      <c r="DO48" s="11">
        <v>0</v>
      </c>
      <c r="DP48" s="11">
        <v>0</v>
      </c>
      <c r="DQ48" s="11">
        <v>0</v>
      </c>
      <c r="DR48" s="11">
        <v>8208.5</v>
      </c>
      <c r="DS48" s="11">
        <v>8208.5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2">
        <f t="shared" si="41"/>
        <v>8208.5</v>
      </c>
      <c r="EI48" s="12">
        <f t="shared" si="36"/>
        <v>8208.5</v>
      </c>
      <c r="EJ48" s="12">
        <f t="shared" si="7"/>
        <v>0</v>
      </c>
      <c r="EL48" s="15"/>
      <c r="EM48" s="15"/>
      <c r="EN48" s="15"/>
      <c r="EO48" s="15"/>
      <c r="EP48" s="15"/>
      <c r="EQ48" s="15"/>
      <c r="ER48" s="15"/>
      <c r="EU48" s="15"/>
      <c r="EW48" s="15"/>
      <c r="EY48" s="15"/>
    </row>
    <row r="49" spans="1:155" s="16" customFormat="1" ht="20.25" customHeight="1">
      <c r="A49" s="21">
        <v>40</v>
      </c>
      <c r="B49" s="41" t="s">
        <v>94</v>
      </c>
      <c r="C49" s="11">
        <v>10904.8662</v>
      </c>
      <c r="D49" s="40">
        <v>12866.4133</v>
      </c>
      <c r="E49" s="26">
        <f t="shared" si="8"/>
        <v>208666.6</v>
      </c>
      <c r="F49" s="35">
        <f t="shared" si="9"/>
        <v>151670.02500000002</v>
      </c>
      <c r="G49" s="12">
        <f t="shared" si="37"/>
        <v>143221.18469999998</v>
      </c>
      <c r="H49" s="12">
        <f t="shared" si="10"/>
        <v>94.42945941361846</v>
      </c>
      <c r="I49" s="12">
        <f t="shared" si="11"/>
        <v>68.63637242376115</v>
      </c>
      <c r="J49" s="12">
        <f t="shared" si="12"/>
        <v>61688.1</v>
      </c>
      <c r="K49" s="12">
        <f t="shared" si="13"/>
        <v>41211.2</v>
      </c>
      <c r="L49" s="12">
        <f t="shared" si="14"/>
        <v>32706.6747</v>
      </c>
      <c r="M49" s="12">
        <f t="shared" si="15"/>
        <v>79.36355820747758</v>
      </c>
      <c r="N49" s="12">
        <f t="shared" si="16"/>
        <v>53.01942303296746</v>
      </c>
      <c r="O49" s="12">
        <f t="shared" si="1"/>
        <v>18306</v>
      </c>
      <c r="P49" s="12">
        <f t="shared" si="2"/>
        <v>11899</v>
      </c>
      <c r="Q49" s="12">
        <f t="shared" si="38"/>
        <v>7142.5</v>
      </c>
      <c r="R49" s="12">
        <f t="shared" si="17"/>
        <v>60.02605260946298</v>
      </c>
      <c r="S49" s="11">
        <f t="shared" si="18"/>
        <v>39.017262099857966</v>
      </c>
      <c r="T49" s="39">
        <v>0</v>
      </c>
      <c r="U49" s="39">
        <v>0</v>
      </c>
      <c r="V49" s="12">
        <v>240.9</v>
      </c>
      <c r="W49" s="12" t="e">
        <f t="shared" si="19"/>
        <v>#DIV/0!</v>
      </c>
      <c r="X49" s="11" t="e">
        <f t="shared" si="20"/>
        <v>#DIV/0!</v>
      </c>
      <c r="Y49" s="39">
        <v>0</v>
      </c>
      <c r="Z49" s="39">
        <v>0</v>
      </c>
      <c r="AA49" s="12">
        <v>3506</v>
      </c>
      <c r="AB49" s="12" t="e">
        <f t="shared" si="21"/>
        <v>#DIV/0!</v>
      </c>
      <c r="AC49" s="11" t="e">
        <f t="shared" si="22"/>
        <v>#DIV/0!</v>
      </c>
      <c r="AD49" s="11">
        <v>19048.6</v>
      </c>
      <c r="AE49" s="11">
        <v>12381.6</v>
      </c>
      <c r="AF49" s="11">
        <v>5147.7</v>
      </c>
      <c r="AG49" s="12">
        <f t="shared" si="23"/>
        <v>41.57540220973057</v>
      </c>
      <c r="AH49" s="11">
        <f t="shared" si="24"/>
        <v>27.024033262286995</v>
      </c>
      <c r="AI49" s="39">
        <v>18306</v>
      </c>
      <c r="AJ49" s="39">
        <v>11899</v>
      </c>
      <c r="AK49" s="12">
        <v>6901.6</v>
      </c>
      <c r="AL49" s="12">
        <f t="shared" si="25"/>
        <v>58.001512732162375</v>
      </c>
      <c r="AM49" s="11">
        <f t="shared" si="26"/>
        <v>37.70130012017918</v>
      </c>
      <c r="AN49" s="39">
        <v>1080.6</v>
      </c>
      <c r="AO49" s="39">
        <v>800</v>
      </c>
      <c r="AP49" s="12">
        <v>821</v>
      </c>
      <c r="AQ49" s="12">
        <f t="shared" si="27"/>
        <v>102.62500000000001</v>
      </c>
      <c r="AR49" s="11">
        <f t="shared" si="28"/>
        <v>75.9763094577087</v>
      </c>
      <c r="AS49" s="13">
        <v>300</v>
      </c>
      <c r="AT49" s="13">
        <v>220</v>
      </c>
      <c r="AU49" s="12">
        <v>279</v>
      </c>
      <c r="AV49" s="12">
        <f t="shared" si="29"/>
        <v>126.81818181818181</v>
      </c>
      <c r="AW49" s="11">
        <f t="shared" si="30"/>
        <v>93</v>
      </c>
      <c r="AX49" s="13">
        <v>0</v>
      </c>
      <c r="AY49" s="13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142485.5</v>
      </c>
      <c r="BE49" s="11">
        <v>106864.125</v>
      </c>
      <c r="BF49" s="11">
        <v>106864.1</v>
      </c>
      <c r="BG49" s="14">
        <v>0</v>
      </c>
      <c r="BH49" s="14">
        <v>0</v>
      </c>
      <c r="BI49" s="14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2">
        <f t="shared" si="39"/>
        <v>8006.1</v>
      </c>
      <c r="BT49" s="12">
        <f t="shared" si="39"/>
        <v>5228</v>
      </c>
      <c r="BU49" s="12">
        <f t="shared" si="40"/>
        <v>7896.3</v>
      </c>
      <c r="BV49" s="12">
        <f t="shared" si="31"/>
        <v>151.03863810252486</v>
      </c>
      <c r="BW49" s="11">
        <f t="shared" si="32"/>
        <v>98.62854573387791</v>
      </c>
      <c r="BX49" s="39">
        <v>0</v>
      </c>
      <c r="BY49" s="39">
        <v>0</v>
      </c>
      <c r="BZ49" s="12">
        <v>2835</v>
      </c>
      <c r="CA49" s="11">
        <v>7742.1</v>
      </c>
      <c r="CB49" s="11">
        <v>5035</v>
      </c>
      <c r="CC49" s="12">
        <v>3378.6</v>
      </c>
      <c r="CD49" s="12">
        <v>0</v>
      </c>
      <c r="CE49" s="12">
        <v>0</v>
      </c>
      <c r="CF49" s="12">
        <v>0</v>
      </c>
      <c r="CG49" s="39">
        <v>264</v>
      </c>
      <c r="CH49" s="39">
        <v>193</v>
      </c>
      <c r="CI49" s="11">
        <v>1682.7</v>
      </c>
      <c r="CJ49" s="11">
        <v>0</v>
      </c>
      <c r="CK49" s="11">
        <v>0</v>
      </c>
      <c r="CL49" s="11">
        <v>0</v>
      </c>
      <c r="CM49" s="11">
        <v>3475.3</v>
      </c>
      <c r="CN49" s="11">
        <v>2577</v>
      </c>
      <c r="CO49" s="11">
        <v>2432.7</v>
      </c>
      <c r="CP49" s="11">
        <v>6700</v>
      </c>
      <c r="CQ49" s="11">
        <v>4500</v>
      </c>
      <c r="CR49" s="11">
        <v>2247.9</v>
      </c>
      <c r="CS49" s="39">
        <v>7796.8</v>
      </c>
      <c r="CT49" s="39">
        <v>5732.6</v>
      </c>
      <c r="CU49" s="11">
        <v>4706.3</v>
      </c>
      <c r="CV49" s="11">
        <v>3376.8</v>
      </c>
      <c r="CW49" s="11">
        <v>2532.6</v>
      </c>
      <c r="CX49" s="11">
        <v>2456.1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918</v>
      </c>
      <c r="DF49" s="11">
        <v>918</v>
      </c>
      <c r="DG49" s="11">
        <v>918</v>
      </c>
      <c r="DH49" s="11">
        <v>450</v>
      </c>
      <c r="DI49" s="11">
        <v>450</v>
      </c>
      <c r="DJ49" s="11">
        <v>959.9747</v>
      </c>
      <c r="DK49" s="11">
        <v>0</v>
      </c>
      <c r="DL49" s="12">
        <f t="shared" si="33"/>
        <v>208566.9</v>
      </c>
      <c r="DM49" s="12">
        <f t="shared" si="34"/>
        <v>151570.325</v>
      </c>
      <c r="DN49" s="12">
        <f t="shared" si="35"/>
        <v>142921.4747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v>99.7</v>
      </c>
      <c r="DY49" s="11">
        <v>99.7</v>
      </c>
      <c r="DZ49" s="11">
        <v>299.71</v>
      </c>
      <c r="EA49" s="11">
        <v>0</v>
      </c>
      <c r="EB49" s="11">
        <v>0</v>
      </c>
      <c r="EC49" s="11">
        <v>0</v>
      </c>
      <c r="ED49" s="11">
        <v>0</v>
      </c>
      <c r="EE49" s="11">
        <v>0</v>
      </c>
      <c r="EF49" s="11">
        <v>0</v>
      </c>
      <c r="EG49" s="11">
        <v>0</v>
      </c>
      <c r="EH49" s="12">
        <f t="shared" si="41"/>
        <v>99.7</v>
      </c>
      <c r="EI49" s="12">
        <f t="shared" si="36"/>
        <v>99.7</v>
      </c>
      <c r="EJ49" s="12">
        <f t="shared" si="7"/>
        <v>299.71</v>
      </c>
      <c r="EL49" s="15"/>
      <c r="EM49" s="15"/>
      <c r="EN49" s="15"/>
      <c r="EO49" s="15"/>
      <c r="EP49" s="15"/>
      <c r="EQ49" s="15"/>
      <c r="ER49" s="15"/>
      <c r="EU49" s="15"/>
      <c r="EW49" s="15"/>
      <c r="EY49" s="15"/>
    </row>
    <row r="50" spans="1:155" s="16" customFormat="1" ht="20.25" customHeight="1">
      <c r="A50" s="21">
        <v>41</v>
      </c>
      <c r="B50" s="41" t="s">
        <v>95</v>
      </c>
      <c r="C50" s="11">
        <v>63449.5337</v>
      </c>
      <c r="D50" s="40">
        <v>75959.333</v>
      </c>
      <c r="E50" s="26">
        <f t="shared" si="8"/>
        <v>367358.4</v>
      </c>
      <c r="F50" s="35">
        <f t="shared" si="9"/>
        <v>292282.60000000003</v>
      </c>
      <c r="G50" s="12">
        <f t="shared" si="37"/>
        <v>216351.55999999997</v>
      </c>
      <c r="H50" s="12">
        <f t="shared" si="10"/>
        <v>74.02136151792817</v>
      </c>
      <c r="I50" s="12">
        <f t="shared" si="11"/>
        <v>58.89386495585781</v>
      </c>
      <c r="J50" s="12">
        <f t="shared" si="12"/>
        <v>82489.5</v>
      </c>
      <c r="K50" s="12">
        <f t="shared" si="13"/>
        <v>60553.899999999994</v>
      </c>
      <c r="L50" s="12">
        <f t="shared" si="14"/>
        <v>41559.86000000001</v>
      </c>
      <c r="M50" s="12">
        <f t="shared" si="15"/>
        <v>68.63283785189725</v>
      </c>
      <c r="N50" s="12">
        <f t="shared" si="16"/>
        <v>50.38200013335031</v>
      </c>
      <c r="O50" s="12">
        <f t="shared" si="1"/>
        <v>30550</v>
      </c>
      <c r="P50" s="12">
        <f t="shared" si="2"/>
        <v>22642.5</v>
      </c>
      <c r="Q50" s="12">
        <f t="shared" si="38"/>
        <v>15963.9</v>
      </c>
      <c r="R50" s="12">
        <f t="shared" si="17"/>
        <v>70.50414044385558</v>
      </c>
      <c r="S50" s="11">
        <f t="shared" si="18"/>
        <v>52.25499181669394</v>
      </c>
      <c r="T50" s="39">
        <v>0</v>
      </c>
      <c r="U50" s="39">
        <v>0</v>
      </c>
      <c r="V50" s="12">
        <v>403.3</v>
      </c>
      <c r="W50" s="12" t="e">
        <f t="shared" si="19"/>
        <v>#DIV/0!</v>
      </c>
      <c r="X50" s="11" t="e">
        <f t="shared" si="20"/>
        <v>#DIV/0!</v>
      </c>
      <c r="Y50" s="39">
        <v>0</v>
      </c>
      <c r="Z50" s="39">
        <v>0</v>
      </c>
      <c r="AA50" s="12">
        <v>3354.3</v>
      </c>
      <c r="AB50" s="12" t="e">
        <f t="shared" si="21"/>
        <v>#DIV/0!</v>
      </c>
      <c r="AC50" s="11" t="e">
        <f t="shared" si="22"/>
        <v>#DIV/0!</v>
      </c>
      <c r="AD50" s="11">
        <v>25350</v>
      </c>
      <c r="AE50" s="11">
        <v>18750</v>
      </c>
      <c r="AF50" s="11">
        <v>5120.8</v>
      </c>
      <c r="AG50" s="12">
        <f t="shared" si="23"/>
        <v>27.310933333333338</v>
      </c>
      <c r="AH50" s="11">
        <f t="shared" si="24"/>
        <v>20.200394477317555</v>
      </c>
      <c r="AI50" s="39">
        <v>30550</v>
      </c>
      <c r="AJ50" s="39">
        <v>22642.5</v>
      </c>
      <c r="AK50" s="12">
        <v>15560.6</v>
      </c>
      <c r="AL50" s="12">
        <f t="shared" si="25"/>
        <v>68.72297670310257</v>
      </c>
      <c r="AM50" s="11">
        <f t="shared" si="26"/>
        <v>50.93486088379705</v>
      </c>
      <c r="AN50" s="39">
        <v>3219.5</v>
      </c>
      <c r="AO50" s="39">
        <v>2293.7</v>
      </c>
      <c r="AP50" s="12">
        <v>1506</v>
      </c>
      <c r="AQ50" s="12">
        <f t="shared" si="27"/>
        <v>65.65810698870821</v>
      </c>
      <c r="AR50" s="11">
        <f t="shared" si="28"/>
        <v>46.77744991458301</v>
      </c>
      <c r="AS50" s="13">
        <v>1350</v>
      </c>
      <c r="AT50" s="13">
        <v>950</v>
      </c>
      <c r="AU50" s="12">
        <v>1466.4</v>
      </c>
      <c r="AV50" s="12">
        <f t="shared" si="29"/>
        <v>154.35789473684213</v>
      </c>
      <c r="AW50" s="11">
        <f t="shared" si="30"/>
        <v>108.62222222222222</v>
      </c>
      <c r="AX50" s="13">
        <v>0</v>
      </c>
      <c r="AY50" s="13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208857.2</v>
      </c>
      <c r="BE50" s="11">
        <v>156642.90000000002</v>
      </c>
      <c r="BF50" s="11">
        <v>156642.9</v>
      </c>
      <c r="BG50" s="14">
        <v>0</v>
      </c>
      <c r="BH50" s="14">
        <v>0</v>
      </c>
      <c r="BI50" s="14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2">
        <f t="shared" si="39"/>
        <v>11697</v>
      </c>
      <c r="BT50" s="12">
        <f t="shared" si="39"/>
        <v>8361.7</v>
      </c>
      <c r="BU50" s="12">
        <f t="shared" si="40"/>
        <v>6582.16</v>
      </c>
      <c r="BV50" s="12">
        <f t="shared" si="31"/>
        <v>78.71796405037253</v>
      </c>
      <c r="BW50" s="11">
        <f t="shared" si="32"/>
        <v>56.2722065486877</v>
      </c>
      <c r="BX50" s="39">
        <v>9460</v>
      </c>
      <c r="BY50" s="39">
        <v>7125</v>
      </c>
      <c r="BZ50" s="12">
        <v>4829.4</v>
      </c>
      <c r="CA50" s="12">
        <v>0</v>
      </c>
      <c r="CB50" s="12">
        <v>0</v>
      </c>
      <c r="CC50" s="12">
        <v>0</v>
      </c>
      <c r="CD50" s="11">
        <v>1350</v>
      </c>
      <c r="CE50" s="11">
        <v>562.5</v>
      </c>
      <c r="CF50" s="11">
        <v>415</v>
      </c>
      <c r="CG50" s="39">
        <v>887</v>
      </c>
      <c r="CH50" s="39">
        <v>674.2</v>
      </c>
      <c r="CI50" s="11">
        <v>1337.76</v>
      </c>
      <c r="CJ50" s="11">
        <v>0</v>
      </c>
      <c r="CK50" s="11">
        <v>0</v>
      </c>
      <c r="CL50" s="11">
        <v>0</v>
      </c>
      <c r="CM50" s="11">
        <v>3703.3</v>
      </c>
      <c r="CN50" s="11">
        <v>2777.4</v>
      </c>
      <c r="CO50" s="11">
        <v>2473.8</v>
      </c>
      <c r="CP50" s="40">
        <v>3500</v>
      </c>
      <c r="CQ50" s="40">
        <v>2500</v>
      </c>
      <c r="CR50" s="11">
        <v>4952.3</v>
      </c>
      <c r="CS50" s="39">
        <v>6783</v>
      </c>
      <c r="CT50" s="39">
        <v>5026</v>
      </c>
      <c r="CU50" s="11">
        <v>2444</v>
      </c>
      <c r="CV50" s="11">
        <v>2500</v>
      </c>
      <c r="CW50" s="11">
        <v>1875</v>
      </c>
      <c r="CX50" s="11">
        <v>290.2</v>
      </c>
      <c r="CY50" s="11">
        <v>0</v>
      </c>
      <c r="CZ50" s="11">
        <v>0</v>
      </c>
      <c r="DA50" s="11">
        <v>0</v>
      </c>
      <c r="DB50" s="11">
        <v>40</v>
      </c>
      <c r="DC50" s="11">
        <v>30</v>
      </c>
      <c r="DD50" s="11">
        <v>0</v>
      </c>
      <c r="DE50" s="11">
        <v>0</v>
      </c>
      <c r="DF50" s="11">
        <v>0</v>
      </c>
      <c r="DG50" s="11">
        <v>0</v>
      </c>
      <c r="DH50" s="11">
        <v>0</v>
      </c>
      <c r="DI50" s="11">
        <v>0</v>
      </c>
      <c r="DJ50" s="11">
        <v>170</v>
      </c>
      <c r="DK50" s="11">
        <v>0</v>
      </c>
      <c r="DL50" s="12">
        <f t="shared" si="33"/>
        <v>295050</v>
      </c>
      <c r="DM50" s="12">
        <f t="shared" si="34"/>
        <v>219974.20000000004</v>
      </c>
      <c r="DN50" s="12">
        <f t="shared" si="35"/>
        <v>200676.55999999997</v>
      </c>
      <c r="DO50" s="11">
        <v>0</v>
      </c>
      <c r="DP50" s="11">
        <v>0</v>
      </c>
      <c r="DQ50" s="11">
        <v>0</v>
      </c>
      <c r="DR50" s="11">
        <v>72308.4</v>
      </c>
      <c r="DS50" s="11">
        <v>72308.4</v>
      </c>
      <c r="DT50" s="11">
        <v>15675</v>
      </c>
      <c r="DU50" s="11">
        <v>0</v>
      </c>
      <c r="DV50" s="11">
        <v>0</v>
      </c>
      <c r="DW50" s="11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v>0</v>
      </c>
      <c r="EE50" s="11">
        <v>0</v>
      </c>
      <c r="EF50" s="11">
        <v>0</v>
      </c>
      <c r="EG50" s="11">
        <v>0</v>
      </c>
      <c r="EH50" s="12">
        <f t="shared" si="41"/>
        <v>72308.4</v>
      </c>
      <c r="EI50" s="12">
        <f t="shared" si="36"/>
        <v>72308.4</v>
      </c>
      <c r="EJ50" s="12">
        <f t="shared" si="7"/>
        <v>15675</v>
      </c>
      <c r="EL50" s="15"/>
      <c r="EM50" s="15"/>
      <c r="EN50" s="15"/>
      <c r="EO50" s="15"/>
      <c r="EP50" s="15"/>
      <c r="EQ50" s="15"/>
      <c r="ER50" s="15"/>
      <c r="EU50" s="15"/>
      <c r="EW50" s="15"/>
      <c r="EY50" s="15"/>
    </row>
    <row r="51" spans="1:155" s="16" customFormat="1" ht="20.25" customHeight="1">
      <c r="A51" s="21">
        <v>42</v>
      </c>
      <c r="B51" s="41" t="s">
        <v>96</v>
      </c>
      <c r="C51" s="11">
        <v>10660.1814</v>
      </c>
      <c r="D51" s="40">
        <v>30279.3627</v>
      </c>
      <c r="E51" s="26">
        <f t="shared" si="8"/>
        <v>176159.2</v>
      </c>
      <c r="F51" s="35">
        <f t="shared" si="9"/>
        <v>135021.35</v>
      </c>
      <c r="G51" s="12">
        <f t="shared" si="37"/>
        <v>114876.87299999999</v>
      </c>
      <c r="H51" s="12">
        <f t="shared" si="10"/>
        <v>85.08052467257954</v>
      </c>
      <c r="I51" s="12">
        <f t="shared" si="11"/>
        <v>65.21196338312161</v>
      </c>
      <c r="J51" s="12">
        <f t="shared" si="12"/>
        <v>45846.9</v>
      </c>
      <c r="K51" s="12">
        <f t="shared" si="13"/>
        <v>34386</v>
      </c>
      <c r="L51" s="12">
        <f t="shared" si="14"/>
        <v>18241.444</v>
      </c>
      <c r="M51" s="12">
        <f t="shared" si="15"/>
        <v>53.049043215262024</v>
      </c>
      <c r="N51" s="12">
        <f t="shared" si="16"/>
        <v>39.78773701166273</v>
      </c>
      <c r="O51" s="12">
        <f t="shared" si="1"/>
        <v>15728.3</v>
      </c>
      <c r="P51" s="12">
        <f t="shared" si="2"/>
        <v>11800.4</v>
      </c>
      <c r="Q51" s="12">
        <f t="shared" si="38"/>
        <v>7673.544</v>
      </c>
      <c r="R51" s="12">
        <f t="shared" si="17"/>
        <v>65.0278295650995</v>
      </c>
      <c r="S51" s="11">
        <f t="shared" si="18"/>
        <v>48.78813349185862</v>
      </c>
      <c r="T51" s="39">
        <v>15.399999999999977</v>
      </c>
      <c r="U51" s="39">
        <v>15.400000000000006</v>
      </c>
      <c r="V51" s="12">
        <v>15.344</v>
      </c>
      <c r="W51" s="12">
        <f t="shared" si="19"/>
        <v>99.6363636363636</v>
      </c>
      <c r="X51" s="11">
        <f t="shared" si="20"/>
        <v>99.63636363636378</v>
      </c>
      <c r="Y51" s="39">
        <v>1872</v>
      </c>
      <c r="Z51" s="39">
        <v>1872</v>
      </c>
      <c r="AA51" s="12">
        <v>1963.4</v>
      </c>
      <c r="AB51" s="12">
        <f t="shared" si="21"/>
        <v>104.88247863247864</v>
      </c>
      <c r="AC51" s="11">
        <f t="shared" si="22"/>
        <v>104.88247863247864</v>
      </c>
      <c r="AD51" s="11">
        <v>15344.6</v>
      </c>
      <c r="AE51" s="11">
        <v>11036.6</v>
      </c>
      <c r="AF51" s="11">
        <v>1537.4</v>
      </c>
      <c r="AG51" s="12">
        <f>AF51/AE51*100</f>
        <v>13.930014678433574</v>
      </c>
      <c r="AH51" s="11">
        <f>AF51/AD51*100</f>
        <v>10.019159834730134</v>
      </c>
      <c r="AI51" s="39">
        <v>15712.9</v>
      </c>
      <c r="AJ51" s="39">
        <v>11785</v>
      </c>
      <c r="AK51" s="12">
        <v>7658.2</v>
      </c>
      <c r="AL51" s="12">
        <f t="shared" si="25"/>
        <v>64.98260500636403</v>
      </c>
      <c r="AM51" s="11">
        <f t="shared" si="26"/>
        <v>48.73829783171789</v>
      </c>
      <c r="AN51" s="39">
        <v>280</v>
      </c>
      <c r="AO51" s="39">
        <v>210</v>
      </c>
      <c r="AP51" s="12">
        <v>10</v>
      </c>
      <c r="AQ51" s="12">
        <f t="shared" si="27"/>
        <v>4.761904761904762</v>
      </c>
      <c r="AR51" s="11">
        <f t="shared" si="28"/>
        <v>3.571428571428571</v>
      </c>
      <c r="AS51" s="13">
        <v>0</v>
      </c>
      <c r="AT51" s="13">
        <v>0</v>
      </c>
      <c r="AU51" s="12">
        <v>0</v>
      </c>
      <c r="AV51" s="12" t="e">
        <f t="shared" si="29"/>
        <v>#DIV/0!</v>
      </c>
      <c r="AW51" s="11" t="e">
        <f t="shared" si="30"/>
        <v>#DIV/0!</v>
      </c>
      <c r="AX51" s="13">
        <v>0</v>
      </c>
      <c r="AY51" s="13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118707.8</v>
      </c>
      <c r="BE51" s="11">
        <v>89030.85</v>
      </c>
      <c r="BF51" s="11">
        <v>89030.9</v>
      </c>
      <c r="BG51" s="14">
        <v>0</v>
      </c>
      <c r="BH51" s="14">
        <v>0</v>
      </c>
      <c r="BI51" s="14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2">
        <f t="shared" si="39"/>
        <v>12142</v>
      </c>
      <c r="BT51" s="12">
        <f t="shared" si="39"/>
        <v>9107</v>
      </c>
      <c r="BU51" s="12">
        <f t="shared" si="40"/>
        <v>6502</v>
      </c>
      <c r="BV51" s="12">
        <f t="shared" si="31"/>
        <v>71.39562973536839</v>
      </c>
      <c r="BW51" s="11">
        <f t="shared" si="32"/>
        <v>53.54966232910559</v>
      </c>
      <c r="BX51" s="39">
        <v>7562</v>
      </c>
      <c r="BY51" s="39">
        <v>5672</v>
      </c>
      <c r="BZ51" s="12">
        <v>4595.6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39">
        <v>4580</v>
      </c>
      <c r="CH51" s="39">
        <v>3435</v>
      </c>
      <c r="CI51" s="11">
        <v>1906.4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39">
        <v>480</v>
      </c>
      <c r="CT51" s="39">
        <v>360</v>
      </c>
      <c r="CU51" s="11">
        <v>32.1</v>
      </c>
      <c r="CV51" s="11">
        <v>480</v>
      </c>
      <c r="CW51" s="11">
        <v>360</v>
      </c>
      <c r="CX51" s="11">
        <v>12.6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7604.5</v>
      </c>
      <c r="DF51" s="11">
        <v>7604.5</v>
      </c>
      <c r="DG51" s="11">
        <v>7604.529</v>
      </c>
      <c r="DH51" s="11">
        <v>0</v>
      </c>
      <c r="DI51" s="11">
        <v>0</v>
      </c>
      <c r="DJ51" s="11">
        <v>523</v>
      </c>
      <c r="DK51" s="11">
        <v>0</v>
      </c>
      <c r="DL51" s="12">
        <f t="shared" si="33"/>
        <v>172159.2</v>
      </c>
      <c r="DM51" s="12">
        <f t="shared" si="34"/>
        <v>131021.35</v>
      </c>
      <c r="DN51" s="12">
        <f t="shared" si="35"/>
        <v>114876.87299999999</v>
      </c>
      <c r="DO51" s="11">
        <v>0</v>
      </c>
      <c r="DP51" s="11">
        <v>0</v>
      </c>
      <c r="DQ51" s="11">
        <v>0</v>
      </c>
      <c r="DR51" s="11">
        <v>4000</v>
      </c>
      <c r="DS51" s="11">
        <v>4000</v>
      </c>
      <c r="DT51" s="11">
        <v>0</v>
      </c>
      <c r="DU51" s="11">
        <v>0</v>
      </c>
      <c r="DV51" s="11">
        <v>0</v>
      </c>
      <c r="DW51" s="11">
        <v>0</v>
      </c>
      <c r="DX51" s="11">
        <v>0</v>
      </c>
      <c r="DY51" s="11"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v>0</v>
      </c>
      <c r="EE51" s="11">
        <v>0</v>
      </c>
      <c r="EF51" s="11">
        <v>0</v>
      </c>
      <c r="EG51" s="11">
        <v>0</v>
      </c>
      <c r="EH51" s="12">
        <f t="shared" si="41"/>
        <v>4000</v>
      </c>
      <c r="EI51" s="12">
        <f t="shared" si="36"/>
        <v>4000</v>
      </c>
      <c r="EJ51" s="12">
        <f t="shared" si="7"/>
        <v>0</v>
      </c>
      <c r="EL51" s="15"/>
      <c r="EM51" s="15"/>
      <c r="EN51" s="15"/>
      <c r="EO51" s="15"/>
      <c r="EP51" s="15"/>
      <c r="EQ51" s="15"/>
      <c r="ER51" s="15"/>
      <c r="EU51" s="15"/>
      <c r="EW51" s="15"/>
      <c r="EY51" s="15"/>
    </row>
    <row r="52" spans="1:140" s="18" customFormat="1" ht="18.75" customHeight="1">
      <c r="A52" s="21"/>
      <c r="B52" s="20" t="s">
        <v>43</v>
      </c>
      <c r="C52" s="17">
        <f>SUM(C10:C51)</f>
        <v>1590944.0275000003</v>
      </c>
      <c r="D52" s="17">
        <f>SUM(D10:D51)</f>
        <v>1057897.3539</v>
      </c>
      <c r="E52" s="26">
        <f>DL52+EH52-ED52</f>
        <v>11527168.040000001</v>
      </c>
      <c r="F52" s="35">
        <f>DM52+EI52-EE52</f>
        <v>8885014.535000002</v>
      </c>
      <c r="G52" s="17">
        <f>SUM(G10:G51)</f>
        <v>6902150.871399996</v>
      </c>
      <c r="H52" s="12">
        <f>G52/F52*100</f>
        <v>77.68305661415549</v>
      </c>
      <c r="I52" s="12">
        <f>G52/E52*100</f>
        <v>59.877246930461126</v>
      </c>
      <c r="J52" s="17">
        <f>SUM(J10:J51)</f>
        <v>3504021.149999999</v>
      </c>
      <c r="K52" s="17">
        <f>SUM(K10:K51)</f>
        <v>2497251.220000001</v>
      </c>
      <c r="L52" s="17">
        <f>SUM(L10:L51)</f>
        <v>1704370.1684000008</v>
      </c>
      <c r="M52" s="12">
        <f>L52/K52*100</f>
        <v>68.24984826316353</v>
      </c>
      <c r="N52" s="12">
        <f>L52/J52*100</f>
        <v>48.64040756146695</v>
      </c>
      <c r="O52" s="24">
        <f>SUM(O10:O51)</f>
        <v>1502268.1599999992</v>
      </c>
      <c r="P52" s="24">
        <f>SUM(P10:P51)</f>
        <v>1051277.7999999998</v>
      </c>
      <c r="Q52" s="24">
        <f>SUM(Q10:Q51)</f>
        <v>673013.6140000002</v>
      </c>
      <c r="R52" s="12">
        <f>Q52/P52*100</f>
        <v>64.0186270460577</v>
      </c>
      <c r="S52" s="11">
        <f>Q52/O52*100</f>
        <v>44.79983214181951</v>
      </c>
      <c r="T52" s="24">
        <f>SUM(T10:T51)</f>
        <v>7112.359999999992</v>
      </c>
      <c r="U52" s="24">
        <f>SUM(U10:U51)</f>
        <v>5498.400000000001</v>
      </c>
      <c r="V52" s="24">
        <f>SUM(V10:V51)</f>
        <v>35508.286</v>
      </c>
      <c r="W52" s="12">
        <f>V52/U52*100</f>
        <v>645.7930670740578</v>
      </c>
      <c r="X52" s="11">
        <f>V52/T52*100</f>
        <v>499.2475915167404</v>
      </c>
      <c r="Y52" s="24">
        <f>SUM(Y10:Y51)</f>
        <v>96351</v>
      </c>
      <c r="Z52" s="24">
        <f>SUM(Z10:Z51)</f>
        <v>76652.6</v>
      </c>
      <c r="AA52" s="24">
        <f>SUM(AA10:AA51)</f>
        <v>69198.3036</v>
      </c>
      <c r="AB52" s="12">
        <f>AA52/Z52*100</f>
        <v>90.27522041000566</v>
      </c>
      <c r="AC52" s="11">
        <f>AA52/Y52*100</f>
        <v>71.81897811128063</v>
      </c>
      <c r="AD52" s="24">
        <f>SUM(AD10:AD51)</f>
        <v>520543.09999999986</v>
      </c>
      <c r="AE52" s="24">
        <f>SUM(AE10:AE51)</f>
        <v>348871.92000000004</v>
      </c>
      <c r="AF52" s="24">
        <f>SUM(AF10:AF51)</f>
        <v>112788.566</v>
      </c>
      <c r="AG52" s="12">
        <f>AF52/AE52*100</f>
        <v>32.329505338234156</v>
      </c>
      <c r="AH52" s="11">
        <f>AF52/AD52*100</f>
        <v>21.667478831243763</v>
      </c>
      <c r="AI52" s="24">
        <f>SUM(AI10:AI51)</f>
        <v>1495155.7999999993</v>
      </c>
      <c r="AJ52" s="24">
        <f>SUM(AJ10:AJ51)</f>
        <v>1045779.3999999999</v>
      </c>
      <c r="AK52" s="24">
        <f>SUM(AK10:AK51)</f>
        <v>637505.328</v>
      </c>
      <c r="AL52" s="12">
        <f>AK52/AJ52*100</f>
        <v>60.95982843035539</v>
      </c>
      <c r="AM52" s="11">
        <f>AK52/AI52*100</f>
        <v>42.638053372096756</v>
      </c>
      <c r="AN52" s="24">
        <f>SUM(AN10:AN51)</f>
        <v>135559.7</v>
      </c>
      <c r="AO52" s="24">
        <f>SUM(AO10:AO51)</f>
        <v>100843.2</v>
      </c>
      <c r="AP52" s="24">
        <f>SUM(AP10:AP51)</f>
        <v>88436.59640000001</v>
      </c>
      <c r="AQ52" s="12">
        <f>AP52/AO52*100</f>
        <v>87.69713416472307</v>
      </c>
      <c r="AR52" s="11">
        <f>AP52/AN52*100</f>
        <v>65.2381175231282</v>
      </c>
      <c r="AS52" s="24">
        <f>SUM(AS10:AS51)</f>
        <v>52250</v>
      </c>
      <c r="AT52" s="24">
        <f>SUM(AT10:AT51)</f>
        <v>38892</v>
      </c>
      <c r="AU52" s="24">
        <f>SUM(AU10:AU51)</f>
        <v>47069.899999999994</v>
      </c>
      <c r="AV52" s="12">
        <f>AU52/AT52*100</f>
        <v>121.02720353800267</v>
      </c>
      <c r="AW52" s="11">
        <f>AU52/AS52*100</f>
        <v>90.08593301435405</v>
      </c>
      <c r="AX52" s="24">
        <f>SUM(AX10:AX51)</f>
        <v>0</v>
      </c>
      <c r="AY52" s="24">
        <f>SUM(AY10:AY51)</f>
        <v>0</v>
      </c>
      <c r="AZ52" s="24">
        <f>SUM(AZ10:AZ51)</f>
        <v>0</v>
      </c>
      <c r="BA52" s="24">
        <f aca="true" t="shared" si="42" ref="BA52:BU52">SUM(BA10:BA51)</f>
        <v>0</v>
      </c>
      <c r="BB52" s="24">
        <f t="shared" si="42"/>
        <v>0</v>
      </c>
      <c r="BC52" s="24">
        <f t="shared" si="42"/>
        <v>0</v>
      </c>
      <c r="BD52" s="24">
        <f t="shared" si="42"/>
        <v>6498320.300000002</v>
      </c>
      <c r="BE52" s="24">
        <f t="shared" si="42"/>
        <v>4873740.225</v>
      </c>
      <c r="BF52" s="24">
        <f t="shared" si="42"/>
        <v>4873740.900000001</v>
      </c>
      <c r="BG52" s="24">
        <f t="shared" si="42"/>
        <v>0</v>
      </c>
      <c r="BH52" s="24">
        <f t="shared" si="42"/>
        <v>0</v>
      </c>
      <c r="BI52" s="24">
        <f t="shared" si="42"/>
        <v>0</v>
      </c>
      <c r="BJ52" s="24">
        <f t="shared" si="42"/>
        <v>30</v>
      </c>
      <c r="BK52" s="24">
        <f t="shared" si="42"/>
        <v>30</v>
      </c>
      <c r="BL52" s="24">
        <f t="shared" si="42"/>
        <v>-508.934</v>
      </c>
      <c r="BM52" s="24">
        <f t="shared" si="42"/>
        <v>0</v>
      </c>
      <c r="BN52" s="24">
        <f t="shared" si="42"/>
        <v>0</v>
      </c>
      <c r="BO52" s="24">
        <f t="shared" si="42"/>
        <v>0</v>
      </c>
      <c r="BP52" s="24">
        <f t="shared" si="42"/>
        <v>0</v>
      </c>
      <c r="BQ52" s="24">
        <f t="shared" si="42"/>
        <v>0</v>
      </c>
      <c r="BR52" s="24">
        <f t="shared" si="42"/>
        <v>0</v>
      </c>
      <c r="BS52" s="24">
        <f t="shared" si="42"/>
        <v>370734.75</v>
      </c>
      <c r="BT52" s="24">
        <f t="shared" si="42"/>
        <v>275696.60000000003</v>
      </c>
      <c r="BU52" s="24">
        <f t="shared" si="42"/>
        <v>189977.66799999995</v>
      </c>
      <c r="BV52" s="12">
        <f>BU52/BT52*100</f>
        <v>68.90823753357856</v>
      </c>
      <c r="BW52" s="11">
        <f>BU52/BS52*100</f>
        <v>51.24355566884409</v>
      </c>
      <c r="BX52" s="24">
        <f aca="true" t="shared" si="43" ref="BX52:CV52">SUM(BX10:BX51)</f>
        <v>282844.85</v>
      </c>
      <c r="BY52" s="24">
        <f t="shared" si="43"/>
        <v>209666.9</v>
      </c>
      <c r="BZ52" s="24">
        <f t="shared" si="43"/>
        <v>133375.00799999997</v>
      </c>
      <c r="CA52" s="24">
        <f t="shared" si="43"/>
        <v>25538.199999999997</v>
      </c>
      <c r="CB52" s="24">
        <f t="shared" si="43"/>
        <v>18796.1</v>
      </c>
      <c r="CC52" s="24">
        <f t="shared" si="43"/>
        <v>14490.800000000001</v>
      </c>
      <c r="CD52" s="24">
        <f t="shared" si="43"/>
        <v>1350</v>
      </c>
      <c r="CE52" s="24">
        <f t="shared" si="43"/>
        <v>562.5</v>
      </c>
      <c r="CF52" s="24">
        <f t="shared" si="43"/>
        <v>415</v>
      </c>
      <c r="CG52" s="24">
        <f t="shared" si="43"/>
        <v>61001.7</v>
      </c>
      <c r="CH52" s="24">
        <f t="shared" si="43"/>
        <v>46671.1</v>
      </c>
      <c r="CI52" s="24">
        <f t="shared" si="43"/>
        <v>41696.86</v>
      </c>
      <c r="CJ52" s="24">
        <f t="shared" si="43"/>
        <v>0</v>
      </c>
      <c r="CK52" s="24">
        <f t="shared" si="43"/>
        <v>0</v>
      </c>
      <c r="CL52" s="24">
        <f t="shared" si="43"/>
        <v>0</v>
      </c>
      <c r="CM52" s="24">
        <f t="shared" si="43"/>
        <v>61535.30000000001</v>
      </c>
      <c r="CN52" s="24">
        <f t="shared" si="43"/>
        <v>51964.80000000001</v>
      </c>
      <c r="CO52" s="24">
        <f t="shared" si="43"/>
        <v>49547.80000000001</v>
      </c>
      <c r="CP52" s="24">
        <f t="shared" si="43"/>
        <v>19750</v>
      </c>
      <c r="CQ52" s="24">
        <f t="shared" si="43"/>
        <v>14040</v>
      </c>
      <c r="CR52" s="24">
        <f t="shared" si="43"/>
        <v>9086.1</v>
      </c>
      <c r="CS52" s="24">
        <f t="shared" si="43"/>
        <v>749712.5500000002</v>
      </c>
      <c r="CT52" s="24">
        <f t="shared" si="43"/>
        <v>548407.7</v>
      </c>
      <c r="CU52" s="24">
        <f t="shared" si="43"/>
        <v>414452.2</v>
      </c>
      <c r="CV52" s="24">
        <f t="shared" si="43"/>
        <v>314258.14999999997</v>
      </c>
      <c r="CW52" s="24">
        <f aca="true" t="shared" si="44" ref="CW52:DN52">SUM(CW10:CW51)</f>
        <v>230382.8</v>
      </c>
      <c r="CX52" s="24">
        <f t="shared" si="44"/>
        <v>154218.452</v>
      </c>
      <c r="CY52" s="24">
        <f t="shared" si="44"/>
        <v>33999.99</v>
      </c>
      <c r="CZ52" s="24">
        <f t="shared" si="44"/>
        <v>25160</v>
      </c>
      <c r="DA52" s="24">
        <f t="shared" si="44"/>
        <v>70514.662</v>
      </c>
      <c r="DB52" s="24">
        <f t="shared" si="44"/>
        <v>9315</v>
      </c>
      <c r="DC52" s="24">
        <f t="shared" si="44"/>
        <v>6845.5</v>
      </c>
      <c r="DD52" s="24">
        <f t="shared" si="44"/>
        <v>8114.178</v>
      </c>
      <c r="DE52" s="24">
        <f t="shared" si="44"/>
        <v>13901.1</v>
      </c>
      <c r="DF52" s="24">
        <f t="shared" si="44"/>
        <v>12668.1</v>
      </c>
      <c r="DG52" s="24">
        <f t="shared" si="44"/>
        <v>12424.329000000002</v>
      </c>
      <c r="DH52" s="24">
        <f t="shared" si="44"/>
        <v>13536.9</v>
      </c>
      <c r="DI52" s="24">
        <f t="shared" si="44"/>
        <v>10563.9</v>
      </c>
      <c r="DJ52" s="24">
        <f t="shared" si="44"/>
        <v>21718.3804</v>
      </c>
      <c r="DK52" s="24">
        <f t="shared" si="44"/>
        <v>-461.5</v>
      </c>
      <c r="DL52" s="24">
        <f t="shared" si="44"/>
        <v>10077807.850000001</v>
      </c>
      <c r="DM52" s="24">
        <f t="shared" si="44"/>
        <v>7435654.345000002</v>
      </c>
      <c r="DN52" s="24">
        <f t="shared" si="44"/>
        <v>6639112.763399997</v>
      </c>
      <c r="DO52" s="24">
        <f aca="true" t="shared" si="45" ref="DO52:EJ52">SUM(DO10:DO51)</f>
        <v>0</v>
      </c>
      <c r="DP52" s="24">
        <f t="shared" si="45"/>
        <v>0</v>
      </c>
      <c r="DQ52" s="24">
        <f t="shared" si="45"/>
        <v>6123.936</v>
      </c>
      <c r="DR52" s="24">
        <f t="shared" si="45"/>
        <v>1436705.4899999995</v>
      </c>
      <c r="DS52" s="24">
        <f t="shared" si="45"/>
        <v>1436705.4899999995</v>
      </c>
      <c r="DT52" s="24">
        <f t="shared" si="45"/>
        <v>244059.46200000003</v>
      </c>
      <c r="DU52" s="24">
        <f t="shared" si="45"/>
        <v>0</v>
      </c>
      <c r="DV52" s="24">
        <f t="shared" si="45"/>
        <v>0</v>
      </c>
      <c r="DW52" s="24">
        <f t="shared" si="45"/>
        <v>0</v>
      </c>
      <c r="DX52" s="24">
        <f t="shared" si="45"/>
        <v>12654.7</v>
      </c>
      <c r="DY52" s="24">
        <f t="shared" si="45"/>
        <v>12654.7</v>
      </c>
      <c r="DZ52" s="24">
        <f t="shared" si="45"/>
        <v>12854.71</v>
      </c>
      <c r="EA52" s="24">
        <f t="shared" si="45"/>
        <v>0</v>
      </c>
      <c r="EB52" s="24">
        <f t="shared" si="45"/>
        <v>0</v>
      </c>
      <c r="EC52" s="24">
        <f t="shared" si="45"/>
        <v>0</v>
      </c>
      <c r="ED52" s="24">
        <f t="shared" si="45"/>
        <v>985600.907</v>
      </c>
      <c r="EE52" s="24">
        <f t="shared" si="45"/>
        <v>132231.374</v>
      </c>
      <c r="EF52" s="24">
        <f t="shared" si="45"/>
        <v>132231.374</v>
      </c>
      <c r="EG52" s="24">
        <f t="shared" si="45"/>
        <v>0</v>
      </c>
      <c r="EH52" s="24">
        <f t="shared" si="45"/>
        <v>2434961.0969999996</v>
      </c>
      <c r="EI52" s="24">
        <f t="shared" si="45"/>
        <v>1581591.5639999995</v>
      </c>
      <c r="EJ52" s="24">
        <f t="shared" si="45"/>
        <v>395269.482</v>
      </c>
    </row>
    <row r="53" spans="5:155" ht="17.25">
      <c r="E53" s="47"/>
      <c r="F53" s="47"/>
      <c r="BF53" s="46"/>
      <c r="BL53" s="46"/>
      <c r="CM53" s="46"/>
      <c r="CN53" s="46"/>
      <c r="DQ53" s="46"/>
      <c r="EE53" s="46"/>
      <c r="EF53" s="46"/>
      <c r="EG53" s="46"/>
      <c r="ET53" s="46"/>
      <c r="EU53" s="46"/>
      <c r="EV53" s="46"/>
      <c r="EW53" s="46"/>
      <c r="EX53" s="46"/>
      <c r="EY53" s="46"/>
    </row>
    <row r="54" spans="2:140" s="19" customFormat="1" ht="17.25">
      <c r="B54" s="2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</row>
    <row r="55" spans="3:96" ht="17.25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33"/>
      <c r="CP55" s="19"/>
      <c r="CR55" s="19"/>
    </row>
    <row r="56" spans="10:12" ht="17.25">
      <c r="J56" s="19"/>
      <c r="K56" s="19"/>
      <c r="L56" s="19"/>
    </row>
  </sheetData>
  <sheetProtection/>
  <protectedRanges>
    <protectedRange sqref="AA45:AA48 AA12:AA23 AA25:AA26 AA28:AA36 AA38:AA40 AA42:AA43 AA51" name="Range4_1_1_1_2_1_1_2_1_1_1_1_1_1"/>
    <protectedRange sqref="AK45:AK48 AK12:AK23 AK25:AK26 AK28:AK36 AK38:AK40 AK42:AK43 AK51" name="Range4_2_1_1_2_1_1_2_1_1_1_1_1_1"/>
    <protectedRange sqref="AP45:AP48 AP12:AP23 AP25:AP26 AP28:AP36 AP38:AP40 AP42:AP43 AP51" name="Range4_3_1_1_2_1_1_2_1_1_1_1_1_1"/>
    <protectedRange sqref="CC45:CC48 CC12:CC23 CC25:CC26 CC28:CC36 CC38:CC40 CC42:CC43 CC51:CF51 CA16:CB23 CA25:CB27 CA29:CB31 CA33:CB34 CA36:CB36 CA38:CB39 CA47:CB48" name="Range5_2_1_1_2_1_1_2_1_1_1_1_1_1"/>
    <protectedRange sqref="AA41" name="Range4_1_1_1_1_1_1_1_1_1_1_1_1_1_1"/>
    <protectedRange sqref="AK41" name="Range4_2_1_1_1_1_1_1_1_1_1_1_1_1_1"/>
    <protectedRange sqref="AP41" name="Range4_3_1_1_1_1_1_1_1_1_1_1_1_1_1"/>
    <protectedRange sqref="CA41 CA42:CB45 CC41 CB41:CB45" name="Range5_2_1_1_1_1_1_1_1_1_1_1_1_1_1"/>
    <protectedRange sqref="W10:W52" name="Range4_5_1_2_1_1_1_1_1_1_1_1_1"/>
    <protectedRange sqref="AA10:AB10 AB11:AB52 AG52 AL52 AQ52" name="Range4_1_1_1_2_1_1_1_1_1_1_1_1_1"/>
    <protectedRange sqref="AK10:AL10 AL11:AL51 AG10:AG51" name="Range4_2_1_1_2_1_1_1_1_1_1_1_1_1"/>
    <protectedRange sqref="AP10:AQ10 AQ11:AQ51" name="Range4_3_1_1_2_1_1_1_1_1_1_1_1_1"/>
    <protectedRange sqref="AV10:AV52" name="Range4_4_1_1_2_1_1_1_1_1_1_1_1_1"/>
    <protectedRange sqref="CD11:CF45 CD46:CG46 CD47:CF49 CA10:CF10 CA11:CB11 CG13:CH15 CG18:CH18 CG21:CH23 CG26:CH27 CG29:CH30 CG34:CH42 CG43:CG45 CH43:CH46 CG48:CH48" name="Range5_2_1_1_2_1_1_1_1_1_1_1_1_1"/>
  </protectedRanges>
  <mergeCells count="135">
    <mergeCell ref="ED7:ED8"/>
    <mergeCell ref="CP6:CR6"/>
    <mergeCell ref="DE5:DG6"/>
    <mergeCell ref="DO7:DO8"/>
    <mergeCell ref="EB7:EC7"/>
    <mergeCell ref="EE7:EF7"/>
    <mergeCell ref="DP7:DQ7"/>
    <mergeCell ref="DS7:DT7"/>
    <mergeCell ref="DX7:DX8"/>
    <mergeCell ref="DE7:DE8"/>
    <mergeCell ref="DB7:DB8"/>
    <mergeCell ref="CY7:CY8"/>
    <mergeCell ref="DK7:DK8"/>
    <mergeCell ref="DO5:DT5"/>
    <mergeCell ref="DL7:DL8"/>
    <mergeCell ref="DH7:DH8"/>
    <mergeCell ref="DR7:DR8"/>
    <mergeCell ref="CJ7:CJ8"/>
    <mergeCell ref="BP7:BP8"/>
    <mergeCell ref="BQ7:BR7"/>
    <mergeCell ref="CP7:CP8"/>
    <mergeCell ref="CM7:CM8"/>
    <mergeCell ref="CQ7:CR7"/>
    <mergeCell ref="CD7:CD8"/>
    <mergeCell ref="ED6:EF6"/>
    <mergeCell ref="DU5:DW6"/>
    <mergeCell ref="DX5:EF5"/>
    <mergeCell ref="CA7:CA8"/>
    <mergeCell ref="BX7:BX8"/>
    <mergeCell ref="CN7:CO7"/>
    <mergeCell ref="BX6:BZ6"/>
    <mergeCell ref="CS7:CS8"/>
    <mergeCell ref="CG7:CG8"/>
    <mergeCell ref="T7:T8"/>
    <mergeCell ref="Y7:Y8"/>
    <mergeCell ref="AI7:AI8"/>
    <mergeCell ref="BD7:BD8"/>
    <mergeCell ref="BG7:BG8"/>
    <mergeCell ref="AX7:AX8"/>
    <mergeCell ref="AO7:AR7"/>
    <mergeCell ref="AY7:AZ7"/>
    <mergeCell ref="AT7:AW7"/>
    <mergeCell ref="U7:X7"/>
    <mergeCell ref="O7:O8"/>
    <mergeCell ref="CA6:CC6"/>
    <mergeCell ref="BD6:BF6"/>
    <mergeCell ref="BG6:BI6"/>
    <mergeCell ref="BA6:BC6"/>
    <mergeCell ref="BS6:BW6"/>
    <mergeCell ref="BJ7:BJ8"/>
    <mergeCell ref="AN7:AN8"/>
    <mergeCell ref="Y6:AC6"/>
    <mergeCell ref="BE7:BF7"/>
    <mergeCell ref="BS7:BS8"/>
    <mergeCell ref="AI6:AM6"/>
    <mergeCell ref="AN6:AR6"/>
    <mergeCell ref="AS6:AW6"/>
    <mergeCell ref="AX6:AZ6"/>
    <mergeCell ref="BJ6:BL6"/>
    <mergeCell ref="BA7:BA8"/>
    <mergeCell ref="BM7:BM8"/>
    <mergeCell ref="CS6:CU6"/>
    <mergeCell ref="CJ6:CL6"/>
    <mergeCell ref="CM6:CO6"/>
    <mergeCell ref="BM6:BO6"/>
    <mergeCell ref="CD6:CF6"/>
    <mergeCell ref="CY6:DA6"/>
    <mergeCell ref="CG6:CI6"/>
    <mergeCell ref="CV6:CX6"/>
    <mergeCell ref="DR6:DT6"/>
    <mergeCell ref="DK4:DK6"/>
    <mergeCell ref="DL4:DN6"/>
    <mergeCell ref="DO4:EF4"/>
    <mergeCell ref="DH5:DJ6"/>
    <mergeCell ref="EA6:EC6"/>
    <mergeCell ref="DX6:DZ6"/>
    <mergeCell ref="P7:S7"/>
    <mergeCell ref="EH4:EJ6"/>
    <mergeCell ref="O5:AZ5"/>
    <mergeCell ref="BA5:BO5"/>
    <mergeCell ref="BP5:BR6"/>
    <mergeCell ref="BS5:CI5"/>
    <mergeCell ref="O4:DJ4"/>
    <mergeCell ref="CJ5:CR5"/>
    <mergeCell ref="DO6:DQ6"/>
    <mergeCell ref="CS5:DA5"/>
    <mergeCell ref="EG4:EG6"/>
    <mergeCell ref="O6:S6"/>
    <mergeCell ref="T6:X6"/>
    <mergeCell ref="C1:N1"/>
    <mergeCell ref="C2:N2"/>
    <mergeCell ref="T2:V2"/>
    <mergeCell ref="L3:O3"/>
    <mergeCell ref="AD6:AH6"/>
    <mergeCell ref="DB5:DD6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K7:N7"/>
    <mergeCell ref="Z7:AC7"/>
    <mergeCell ref="AJ7:AM7"/>
    <mergeCell ref="AS7:AS8"/>
    <mergeCell ref="BY7:BZ7"/>
    <mergeCell ref="CB7:CC7"/>
    <mergeCell ref="BK7:BL7"/>
    <mergeCell ref="BT7:BW7"/>
    <mergeCell ref="BB7:BC7"/>
    <mergeCell ref="BH7:BI7"/>
    <mergeCell ref="BN7:BO7"/>
    <mergeCell ref="EI7:EJ7"/>
    <mergeCell ref="DC7:DD7"/>
    <mergeCell ref="DF7:DG7"/>
    <mergeCell ref="DI7:DJ7"/>
    <mergeCell ref="DM7:DN7"/>
    <mergeCell ref="AD7:AD8"/>
    <mergeCell ref="AE7:AH7"/>
    <mergeCell ref="CE7:CF7"/>
    <mergeCell ref="CH7:CI7"/>
    <mergeCell ref="CK7:CL7"/>
    <mergeCell ref="EG7:EG8"/>
    <mergeCell ref="EH7:EH8"/>
    <mergeCell ref="EA7:EA8"/>
    <mergeCell ref="CT7:CU7"/>
    <mergeCell ref="CW7:CX7"/>
    <mergeCell ref="CZ7:DA7"/>
    <mergeCell ref="DV7:DW7"/>
    <mergeCell ref="DY7:DZ7"/>
    <mergeCell ref="DU7:DU8"/>
    <mergeCell ref="CV7:CV8"/>
  </mergeCells>
  <printOptions/>
  <pageMargins left="0.16" right="0.16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Noname</cp:lastModifiedBy>
  <cp:lastPrinted>2021-10-06T12:39:41Z</cp:lastPrinted>
  <dcterms:created xsi:type="dcterms:W3CDTF">2002-03-15T09:46:46Z</dcterms:created>
  <dcterms:modified xsi:type="dcterms:W3CDTF">2021-10-06T12:42:08Z</dcterms:modified>
  <cp:category/>
  <cp:version/>
  <cp:contentType/>
  <cp:contentStatus/>
</cp:coreProperties>
</file>