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Caxser tntesagitakan1" sheetId="2" r:id="rId2"/>
    <sheet name="Caxs g.d.1" sheetId="3" r:id="rId3"/>
  </sheets>
  <definedNames>
    <definedName name="_xlnm.Print_Titles" localSheetId="0">'Caxs g.d.'!$B:$B,'Caxs g.d.'!$4:$9</definedName>
  </definedNames>
  <calcPr fullCalcOnLoad="1"/>
</workbook>
</file>

<file path=xl/sharedStrings.xml><?xml version="1.0" encoding="utf-8"?>
<sst xmlns="http://schemas.openxmlformats.org/spreadsheetml/2006/main" count="555" uniqueCount="140">
  <si>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</si>
  <si>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</si>
  <si>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</si>
  <si>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</si>
  <si>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</si>
  <si>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</si>
  <si>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</si>
  <si>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</si>
  <si>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</si>
  <si>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</si>
  <si>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</si>
  <si>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</si>
  <si>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</si>
  <si>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</si>
  <si>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</si>
  <si>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</si>
  <si>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</si>
  <si>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</si>
  <si>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</si>
  <si>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</si>
  <si>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</si>
  <si>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</si>
  <si>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</si>
  <si>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</si>
  <si>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</si>
  <si>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</si>
  <si>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</si>
  <si>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</si>
  <si>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</si>
  <si>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</si>
  <si>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</si>
  <si>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</si>
  <si>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</si>
  <si>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</si>
  <si>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</si>
  <si>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</si>
  <si>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</si>
  <si>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</si>
  <si>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</si>
  <si>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</si>
  <si>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</si>
  <si>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</si>
  <si>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</si>
  <si>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</si>
  <si>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</si>
  <si>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</si>
  <si>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</si>
  <si>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</si>
  <si>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</si>
  <si>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</si>
  <si>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</si>
  <si>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</si>
  <si>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</si>
  <si>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</si>
  <si>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</si>
  <si>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</si>
  <si>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</si>
  <si>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</si>
  <si>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</si>
  <si>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</si>
  <si>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</si>
  <si>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</si>
  <si>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</si>
  <si>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</si>
  <si>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</si>
  <si>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</si>
  <si>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</si>
  <si>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</si>
  <si>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</si>
  <si>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</si>
  <si>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</si>
  <si>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</si>
  <si>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</si>
  <si>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</si>
  <si>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</si>
  <si>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</si>
  <si>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</si>
  <si>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</si>
  <si>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</si>
  <si>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</si>
  <si>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</si>
  <si>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</si>
  <si>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</si>
  <si>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</si>
  <si>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</si>
  <si>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</si>
  <si>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</si>
  <si>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</si>
  <si>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</si>
  <si>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</si>
  <si>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</si>
  <si>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</si>
  <si>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</si>
  <si>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</si>
  <si>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208001 ¶ÛáõÙñÇ ù.</t>
  </si>
  <si>
    <t>208002 ²ñÃÇÏ ù.</t>
  </si>
  <si>
    <t>208003 Ø³ñ³ÉÇÏ ù.</t>
  </si>
  <si>
    <t>208007 ²ËáõñÛ³Ý</t>
  </si>
  <si>
    <t>208010 ²Ù³ëÇ³</t>
  </si>
  <si>
    <t>208015 ²ßáóù</t>
  </si>
  <si>
    <t xml:space="preserve">  ÀÜ¸²ØºÜÀ</t>
  </si>
  <si>
    <t>Ñ³í»Éí³Í 3.</t>
  </si>
  <si>
    <t>²Ùë³ÃÇí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</si>
  <si>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</si>
  <si>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</si>
  <si>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</si>
  <si>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</si>
  <si>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</si>
  <si>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</si>
  <si>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</si>
  <si>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</si>
  <si>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</si>
  <si>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</si>
  <si>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</si>
  <si>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</si>
  <si>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</si>
  <si>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</si>
  <si>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</si>
  <si>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</si>
  <si>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</si>
  <si>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</si>
  <si>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</si>
  <si>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</si>
  <si>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</si>
  <si>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</si>
  <si>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</si>
  <si>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</si>
  <si>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</si>
  <si>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</si>
  <si>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</si>
  <si>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</si>
  <si>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</si>
  <si>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</si>
  <si>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</si>
  <si>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</si>
  <si>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</si>
  <si>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</si>
  <si>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Շիրակի մարզի համայնքների 2024 թվականի բյուջեների ծախսերի /ըստ ծախսերի գործառնական դասակարգման/ պլան կատարողականը 2024 թվականի մարտի 29-ի դրությամբ</t>
  </si>
  <si>
    <t>(հազար ՀՀ դրամ)</t>
  </si>
  <si>
    <t>ՀՀ Շիրակի մարզի համայնքների 2024 թվականի բյուջեների ծախսերի /ըստ ծախսերի տնտեսագիտական դասակարգման/ պլան կատարողականը 2024 թվականի մարտի 29-ի դրությամբ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</si>
</sst>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6" borderId="10" xfId="0" applyNumberFormat="1" applyFont="1" applyFill="1" applyBorder="1" applyAlignment="1">
      <alignment horizontal="right" vertical="center" wrapText="1"/>
    </xf>
    <xf numFmtId="196" fontId="3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13" fillId="39" borderId="10" xfId="0" applyNumberFormat="1" applyFont="1" applyFill="1" applyBorder="1" applyAlignment="1" applyProtection="1">
      <alignment horizontal="left" vertical="center"/>
      <protection locked="0"/>
    </xf>
    <xf numFmtId="3" fontId="2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vertical="center" wrapText="1"/>
      <protection/>
    </xf>
    <xf numFmtId="0" fontId="21" fillId="4" borderId="15" xfId="0" applyFont="1" applyFill="1" applyBorder="1" applyAlignment="1" applyProtection="1">
      <alignment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vertical="center" wrapText="1"/>
      <protection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0" fontId="20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39" borderId="13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17" xfId="0" applyNumberFormat="1" applyFont="1" applyFill="1" applyBorder="1" applyAlignment="1" applyProtection="1">
      <alignment horizontal="center" vertical="center" wrapText="1"/>
      <protection/>
    </xf>
    <xf numFmtId="0" fontId="7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2" borderId="2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4" borderId="19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20" xfId="0" applyNumberFormat="1" applyFont="1" applyFill="1" applyBorder="1" applyAlignment="1" applyProtection="1">
      <alignment horizontal="center" vertical="center" wrapText="1"/>
      <protection/>
    </xf>
    <xf numFmtId="0" fontId="21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21" fillId="4" borderId="22" xfId="0" applyNumberFormat="1" applyFont="1" applyFill="1" applyBorder="1" applyAlignment="1" applyProtection="1">
      <alignment horizontal="center" vertical="center" wrapText="1"/>
      <protection/>
    </xf>
    <xf numFmtId="4" fontId="25" fillId="34" borderId="1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 vertical="center" wrapText="1"/>
      <protection/>
    </xf>
    <xf numFmtId="4" fontId="25" fillId="3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" fontId="25" fillId="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6" xfId="0" applyNumberFormat="1" applyFont="1" applyFill="1" applyBorder="1" applyAlignment="1" applyProtection="1">
      <alignment horizontal="center" vertical="center" wrapText="1"/>
      <protection/>
    </xf>
    <xf numFmtId="4" fontId="20" fillId="3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5" xfId="0" applyNumberFormat="1" applyFont="1" applyFill="1" applyBorder="1" applyAlignment="1" applyProtection="1">
      <alignment horizontal="center" vertical="center" wrapText="1"/>
      <protection/>
    </xf>
    <xf numFmtId="4" fontId="20" fillId="5" borderId="16" xfId="0" applyNumberFormat="1" applyFont="1" applyFill="1" applyBorder="1" applyAlignment="1" applyProtection="1">
      <alignment horizontal="center" vertical="center" wrapText="1"/>
      <protection/>
    </xf>
    <xf numFmtId="4" fontId="20" fillId="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2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21" fillId="4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207" fontId="4" fillId="0" borderId="16" xfId="0" applyNumberFormat="1" applyFont="1" applyBorder="1" applyAlignment="1" applyProtection="1">
      <alignment horizontal="center" vertical="center" wrapText="1"/>
      <protection locked="0"/>
    </xf>
    <xf numFmtId="207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39" borderId="10" xfId="0" applyNumberFormat="1" applyFont="1" applyFill="1" applyBorder="1" applyAlignment="1" applyProtection="1">
      <alignment horizontal="center" vertical="center" wrapText="1"/>
      <protection/>
    </xf>
    <xf numFmtId="0" fontId="21" fillId="39" borderId="19" xfId="0" applyNumberFormat="1" applyFont="1" applyFill="1" applyBorder="1" applyAlignment="1" applyProtection="1">
      <alignment horizontal="center" vertical="center" wrapText="1"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39" borderId="17" xfId="0" applyNumberFormat="1" applyFont="1" applyFill="1" applyBorder="1" applyAlignment="1" applyProtection="1">
      <alignment horizontal="center" vertical="center" wrapText="1"/>
      <protection/>
    </xf>
    <xf numFmtId="0" fontId="21" fillId="39" borderId="12" xfId="0" applyNumberFormat="1" applyFont="1" applyFill="1" applyBorder="1" applyAlignment="1" applyProtection="1">
      <alignment horizontal="center" vertical="center" wrapText="1"/>
      <protection/>
    </xf>
    <xf numFmtId="0" fontId="21" fillId="39" borderId="18" xfId="0" applyNumberFormat="1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39" borderId="16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NumberFormat="1" applyFont="1" applyFill="1" applyBorder="1" applyAlignment="1" applyProtection="1">
      <alignment horizontal="center" vertical="center" wrapText="1"/>
      <protection/>
    </xf>
    <xf numFmtId="0" fontId="21" fillId="39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39" borderId="21" xfId="0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NumberFormat="1" applyFont="1" applyFill="1" applyBorder="1" applyAlignment="1" applyProtection="1">
      <alignment horizontal="center" vertical="center" wrapText="1"/>
      <protection/>
    </xf>
    <xf numFmtId="0" fontId="21" fillId="39" borderId="22" xfId="0" applyNumberFormat="1" applyFont="1" applyFill="1" applyBorder="1" applyAlignment="1" applyProtection="1">
      <alignment horizontal="center" vertical="center" wrapText="1"/>
      <protection/>
    </xf>
    <xf numFmtId="0" fontId="21" fillId="2" borderId="19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left" vertical="center" wrapText="1"/>
      <protection/>
    </xf>
    <xf numFmtId="0" fontId="21" fillId="2" borderId="20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207" fontId="30" fillId="0" borderId="0" xfId="0" applyNumberFormat="1" applyFont="1" applyAlignment="1" applyProtection="1">
      <alignment/>
      <protection locked="0"/>
    </xf>
    <xf numFmtId="0" fontId="12" fillId="39" borderId="0" xfId="0" applyFont="1" applyFill="1" applyBorder="1" applyAlignment="1" applyProtection="1">
      <alignment horizontal="center" vertical="center" wrapText="1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10" t="s">
        <v>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11" t="s">
        <v>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2" t="s">
        <v>6</v>
      </c>
      <c r="AK3" s="11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97" t="s">
        <v>4</v>
      </c>
      <c r="C4" s="113" t="s">
        <v>0</v>
      </c>
      <c r="D4" s="98" t="s">
        <v>20</v>
      </c>
      <c r="E4" s="99"/>
      <c r="F4" s="99"/>
      <c r="G4" s="99"/>
      <c r="H4" s="99"/>
      <c r="I4" s="100"/>
      <c r="J4" s="107" t="s">
        <v>34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9"/>
    </row>
    <row r="5" spans="2:117" ht="16.5" customHeight="1">
      <c r="B5" s="97"/>
      <c r="C5" s="113"/>
      <c r="D5" s="101"/>
      <c r="E5" s="102"/>
      <c r="F5" s="102"/>
      <c r="G5" s="102"/>
      <c r="H5" s="102"/>
      <c r="I5" s="103"/>
      <c r="J5" s="90" t="s">
        <v>35</v>
      </c>
      <c r="K5" s="91"/>
      <c r="L5" s="91"/>
      <c r="M5" s="92"/>
      <c r="N5" s="115" t="s">
        <v>24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D5" s="90" t="s">
        <v>37</v>
      </c>
      <c r="AE5" s="91"/>
      <c r="AF5" s="91"/>
      <c r="AG5" s="92"/>
      <c r="AH5" s="90" t="s">
        <v>38</v>
      </c>
      <c r="AI5" s="91"/>
      <c r="AJ5" s="91"/>
      <c r="AK5" s="92"/>
      <c r="AL5" s="90" t="s">
        <v>39</v>
      </c>
      <c r="AM5" s="91"/>
      <c r="AN5" s="91"/>
      <c r="AO5" s="92"/>
      <c r="AP5" s="118" t="s">
        <v>33</v>
      </c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90" t="s">
        <v>42</v>
      </c>
      <c r="BS5" s="91"/>
      <c r="BT5" s="91"/>
      <c r="BU5" s="92"/>
      <c r="BV5" s="90" t="s">
        <v>43</v>
      </c>
      <c r="BW5" s="91"/>
      <c r="BX5" s="91"/>
      <c r="BY5" s="92"/>
      <c r="BZ5" s="123" t="s">
        <v>30</v>
      </c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86" t="s">
        <v>47</v>
      </c>
      <c r="CQ5" s="86"/>
      <c r="CR5" s="86"/>
      <c r="CS5" s="86"/>
      <c r="CT5" s="124" t="s">
        <v>9</v>
      </c>
      <c r="CU5" s="125"/>
      <c r="CV5" s="125"/>
      <c r="CW5" s="126"/>
      <c r="CX5" s="127" t="s">
        <v>18</v>
      </c>
      <c r="CY5" s="128"/>
      <c r="CZ5" s="128"/>
      <c r="DA5" s="129"/>
      <c r="DB5" s="127" t="s">
        <v>7</v>
      </c>
      <c r="DC5" s="128"/>
      <c r="DD5" s="128"/>
      <c r="DE5" s="129"/>
      <c r="DF5" s="127" t="s">
        <v>8</v>
      </c>
      <c r="DG5" s="128"/>
      <c r="DH5" s="128"/>
      <c r="DI5" s="128"/>
      <c r="DJ5" s="128"/>
      <c r="DK5" s="129"/>
      <c r="DL5" s="122" t="s">
        <v>32</v>
      </c>
      <c r="DM5" s="122"/>
    </row>
    <row r="6" spans="2:117" ht="105.75" customHeight="1">
      <c r="B6" s="97"/>
      <c r="C6" s="113"/>
      <c r="D6" s="104"/>
      <c r="E6" s="105"/>
      <c r="F6" s="105"/>
      <c r="G6" s="105"/>
      <c r="H6" s="105"/>
      <c r="I6" s="106"/>
      <c r="J6" s="93"/>
      <c r="K6" s="94"/>
      <c r="L6" s="94"/>
      <c r="M6" s="95"/>
      <c r="N6" s="114" t="s">
        <v>23</v>
      </c>
      <c r="O6" s="88"/>
      <c r="P6" s="88"/>
      <c r="Q6" s="89"/>
      <c r="R6" s="86" t="s">
        <v>22</v>
      </c>
      <c r="S6" s="86"/>
      <c r="T6" s="86"/>
      <c r="U6" s="86"/>
      <c r="V6" s="86" t="s">
        <v>36</v>
      </c>
      <c r="W6" s="86"/>
      <c r="X6" s="86"/>
      <c r="Y6" s="86"/>
      <c r="Z6" s="86" t="s">
        <v>21</v>
      </c>
      <c r="AA6" s="86"/>
      <c r="AB6" s="86"/>
      <c r="AC6" s="86"/>
      <c r="AD6" s="93"/>
      <c r="AE6" s="94"/>
      <c r="AF6" s="94"/>
      <c r="AG6" s="95"/>
      <c r="AH6" s="93"/>
      <c r="AI6" s="94"/>
      <c r="AJ6" s="94"/>
      <c r="AK6" s="95"/>
      <c r="AL6" s="93"/>
      <c r="AM6" s="94"/>
      <c r="AN6" s="94"/>
      <c r="AO6" s="95"/>
      <c r="AP6" s="77" t="s">
        <v>25</v>
      </c>
      <c r="AQ6" s="78"/>
      <c r="AR6" s="78"/>
      <c r="AS6" s="79"/>
      <c r="AT6" s="77" t="s">
        <v>26</v>
      </c>
      <c r="AU6" s="78"/>
      <c r="AV6" s="78"/>
      <c r="AW6" s="79"/>
      <c r="AX6" s="83" t="s">
        <v>27</v>
      </c>
      <c r="AY6" s="84"/>
      <c r="AZ6" s="84"/>
      <c r="BA6" s="85"/>
      <c r="BB6" s="83" t="s">
        <v>28</v>
      </c>
      <c r="BC6" s="84"/>
      <c r="BD6" s="84"/>
      <c r="BE6" s="85"/>
      <c r="BF6" s="121" t="s">
        <v>29</v>
      </c>
      <c r="BG6" s="121"/>
      <c r="BH6" s="121"/>
      <c r="BI6" s="121"/>
      <c r="BJ6" s="121" t="s">
        <v>40</v>
      </c>
      <c r="BK6" s="121"/>
      <c r="BL6" s="121"/>
      <c r="BM6" s="121"/>
      <c r="BN6" s="121" t="s">
        <v>41</v>
      </c>
      <c r="BO6" s="121"/>
      <c r="BP6" s="121"/>
      <c r="BQ6" s="121"/>
      <c r="BR6" s="93"/>
      <c r="BS6" s="94"/>
      <c r="BT6" s="94"/>
      <c r="BU6" s="95"/>
      <c r="BV6" s="93"/>
      <c r="BW6" s="94"/>
      <c r="BX6" s="94"/>
      <c r="BY6" s="95"/>
      <c r="BZ6" s="80" t="s">
        <v>44</v>
      </c>
      <c r="CA6" s="81"/>
      <c r="CB6" s="81"/>
      <c r="CC6" s="82"/>
      <c r="CD6" s="87" t="s">
        <v>45</v>
      </c>
      <c r="CE6" s="88"/>
      <c r="CF6" s="88"/>
      <c r="CG6" s="89"/>
      <c r="CH6" s="114" t="s">
        <v>46</v>
      </c>
      <c r="CI6" s="88"/>
      <c r="CJ6" s="88"/>
      <c r="CK6" s="89"/>
      <c r="CL6" s="114" t="s">
        <v>48</v>
      </c>
      <c r="CM6" s="88"/>
      <c r="CN6" s="88"/>
      <c r="CO6" s="89"/>
      <c r="CP6" s="86"/>
      <c r="CQ6" s="86"/>
      <c r="CR6" s="86"/>
      <c r="CS6" s="86"/>
      <c r="CT6" s="114"/>
      <c r="CU6" s="88"/>
      <c r="CV6" s="88"/>
      <c r="CW6" s="89"/>
      <c r="CX6" s="130"/>
      <c r="CY6" s="131"/>
      <c r="CZ6" s="131"/>
      <c r="DA6" s="132"/>
      <c r="DB6" s="130"/>
      <c r="DC6" s="131"/>
      <c r="DD6" s="131"/>
      <c r="DE6" s="132"/>
      <c r="DF6" s="130"/>
      <c r="DG6" s="131"/>
      <c r="DH6" s="131"/>
      <c r="DI6" s="131"/>
      <c r="DJ6" s="131"/>
      <c r="DK6" s="132"/>
      <c r="DL6" s="122"/>
      <c r="DM6" s="122"/>
    </row>
    <row r="7" spans="2:117" ht="25.5" customHeight="1">
      <c r="B7" s="97"/>
      <c r="C7" s="113"/>
      <c r="D7" s="76" t="s">
        <v>15</v>
      </c>
      <c r="E7" s="76"/>
      <c r="F7" s="76" t="s">
        <v>14</v>
      </c>
      <c r="G7" s="76"/>
      <c r="H7" s="76" t="s">
        <v>5</v>
      </c>
      <c r="I7" s="76"/>
      <c r="J7" s="76" t="s">
        <v>12</v>
      </c>
      <c r="K7" s="76"/>
      <c r="L7" s="76" t="s">
        <v>13</v>
      </c>
      <c r="M7" s="76"/>
      <c r="N7" s="76" t="s">
        <v>12</v>
      </c>
      <c r="O7" s="76"/>
      <c r="P7" s="76" t="s">
        <v>13</v>
      </c>
      <c r="Q7" s="76"/>
      <c r="R7" s="76" t="s">
        <v>12</v>
      </c>
      <c r="S7" s="76"/>
      <c r="T7" s="76" t="s">
        <v>13</v>
      </c>
      <c r="U7" s="76"/>
      <c r="V7" s="76" t="s">
        <v>12</v>
      </c>
      <c r="W7" s="76"/>
      <c r="X7" s="76" t="s">
        <v>13</v>
      </c>
      <c r="Y7" s="76"/>
      <c r="Z7" s="76" t="s">
        <v>12</v>
      </c>
      <c r="AA7" s="76"/>
      <c r="AB7" s="76" t="s">
        <v>13</v>
      </c>
      <c r="AC7" s="76"/>
      <c r="AD7" s="76" t="s">
        <v>12</v>
      </c>
      <c r="AE7" s="76"/>
      <c r="AF7" s="76" t="s">
        <v>13</v>
      </c>
      <c r="AG7" s="76"/>
      <c r="AH7" s="76" t="s">
        <v>12</v>
      </c>
      <c r="AI7" s="76"/>
      <c r="AJ7" s="76" t="s">
        <v>13</v>
      </c>
      <c r="AK7" s="76"/>
      <c r="AL7" s="76" t="s">
        <v>12</v>
      </c>
      <c r="AM7" s="76"/>
      <c r="AN7" s="76" t="s">
        <v>13</v>
      </c>
      <c r="AO7" s="76"/>
      <c r="AP7" s="76" t="s">
        <v>12</v>
      </c>
      <c r="AQ7" s="76"/>
      <c r="AR7" s="76" t="s">
        <v>13</v>
      </c>
      <c r="AS7" s="76"/>
      <c r="AT7" s="76" t="s">
        <v>12</v>
      </c>
      <c r="AU7" s="76"/>
      <c r="AV7" s="76" t="s">
        <v>13</v>
      </c>
      <c r="AW7" s="76"/>
      <c r="AX7" s="76" t="s">
        <v>12</v>
      </c>
      <c r="AY7" s="76"/>
      <c r="AZ7" s="76" t="s">
        <v>13</v>
      </c>
      <c r="BA7" s="76"/>
      <c r="BB7" s="76" t="s">
        <v>12</v>
      </c>
      <c r="BC7" s="76"/>
      <c r="BD7" s="76" t="s">
        <v>13</v>
      </c>
      <c r="BE7" s="76"/>
      <c r="BF7" s="76" t="s">
        <v>12</v>
      </c>
      <c r="BG7" s="76"/>
      <c r="BH7" s="76" t="s">
        <v>13</v>
      </c>
      <c r="BI7" s="76"/>
      <c r="BJ7" s="76" t="s">
        <v>12</v>
      </c>
      <c r="BK7" s="76"/>
      <c r="BL7" s="76" t="s">
        <v>13</v>
      </c>
      <c r="BM7" s="76"/>
      <c r="BN7" s="76" t="s">
        <v>12</v>
      </c>
      <c r="BO7" s="76"/>
      <c r="BP7" s="76" t="s">
        <v>13</v>
      </c>
      <c r="BQ7" s="76"/>
      <c r="BR7" s="76" t="s">
        <v>12</v>
      </c>
      <c r="BS7" s="76"/>
      <c r="BT7" s="76" t="s">
        <v>13</v>
      </c>
      <c r="BU7" s="76"/>
      <c r="BV7" s="76" t="s">
        <v>12</v>
      </c>
      <c r="BW7" s="76"/>
      <c r="BX7" s="76" t="s">
        <v>13</v>
      </c>
      <c r="BY7" s="76"/>
      <c r="BZ7" s="76" t="s">
        <v>12</v>
      </c>
      <c r="CA7" s="76"/>
      <c r="CB7" s="76" t="s">
        <v>13</v>
      </c>
      <c r="CC7" s="76"/>
      <c r="CD7" s="76" t="s">
        <v>12</v>
      </c>
      <c r="CE7" s="76"/>
      <c r="CF7" s="76" t="s">
        <v>13</v>
      </c>
      <c r="CG7" s="76"/>
      <c r="CH7" s="76" t="s">
        <v>12</v>
      </c>
      <c r="CI7" s="76"/>
      <c r="CJ7" s="76" t="s">
        <v>13</v>
      </c>
      <c r="CK7" s="76"/>
      <c r="CL7" s="76" t="s">
        <v>12</v>
      </c>
      <c r="CM7" s="76"/>
      <c r="CN7" s="76" t="s">
        <v>13</v>
      </c>
      <c r="CO7" s="76"/>
      <c r="CP7" s="76" t="s">
        <v>12</v>
      </c>
      <c r="CQ7" s="76"/>
      <c r="CR7" s="76" t="s">
        <v>13</v>
      </c>
      <c r="CS7" s="76"/>
      <c r="CT7" s="76" t="s">
        <v>12</v>
      </c>
      <c r="CU7" s="76"/>
      <c r="CV7" s="76" t="s">
        <v>13</v>
      </c>
      <c r="CW7" s="76"/>
      <c r="CX7" s="76" t="s">
        <v>12</v>
      </c>
      <c r="CY7" s="76"/>
      <c r="CZ7" s="76" t="s">
        <v>13</v>
      </c>
      <c r="DA7" s="76"/>
      <c r="DB7" s="76" t="s">
        <v>12</v>
      </c>
      <c r="DC7" s="76"/>
      <c r="DD7" s="76" t="s">
        <v>13</v>
      </c>
      <c r="DE7" s="76"/>
      <c r="DF7" s="133" t="s">
        <v>31</v>
      </c>
      <c r="DG7" s="134"/>
      <c r="DH7" s="76" t="s">
        <v>12</v>
      </c>
      <c r="DI7" s="76"/>
      <c r="DJ7" s="76" t="s">
        <v>13</v>
      </c>
      <c r="DK7" s="76"/>
      <c r="DL7" s="76" t="s">
        <v>13</v>
      </c>
      <c r="DM7" s="76"/>
    </row>
    <row r="8" spans="2:117" ht="48" customHeight="1">
      <c r="B8" s="97"/>
      <c r="C8" s="11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96" t="s">
        <v>1</v>
      </c>
      <c r="C21" s="96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7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3.5976562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3.19921875" style="40" customWidth="1"/>
    <col min="66" max="66" width="16.3984375" style="40" customWidth="1"/>
    <col min="67" max="16384" width="9" style="40" customWidth="1"/>
  </cols>
  <sheetData>
    <row r="1" spans="1:11" ht="42.75" customHeight="1">
      <c r="A1" s="135" t="s">
        <v>139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66" ht="13.5" customHeight="1">
      <c r="A2" s="36"/>
      <c r="B2" s="36"/>
      <c r="C2" s="36"/>
      <c r="D2" s="36"/>
      <c r="E2" s="36"/>
      <c r="F2" s="36" t="s">
        <v>101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37"/>
      <c r="B3" s="137"/>
      <c r="C3" s="137"/>
      <c r="D3" s="137"/>
      <c r="E3" s="137"/>
      <c r="F3" s="137"/>
      <c r="G3" s="137"/>
      <c r="H3" s="137"/>
      <c r="I3" s="41"/>
      <c r="J3" s="136" t="s">
        <v>138</v>
      </c>
      <c r="K3" s="136"/>
      <c r="L3" s="41"/>
      <c r="M3" s="41"/>
      <c r="N3" s="41"/>
      <c r="O3" s="49" t="s">
        <v>93</v>
      </c>
      <c r="P3" s="48">
        <v>45382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38" t="s">
        <v>60</v>
      </c>
      <c r="B4" s="139" t="s">
        <v>59</v>
      </c>
      <c r="C4" s="140" t="s">
        <v>67</v>
      </c>
      <c r="D4" s="141"/>
      <c r="E4" s="141"/>
      <c r="F4" s="141"/>
      <c r="G4" s="141"/>
      <c r="H4" s="142"/>
      <c r="I4" s="146" t="s">
        <v>66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8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</row>
    <row r="5" spans="1:66" s="46" customFormat="1" ht="25.5" customHeight="1">
      <c r="A5" s="138"/>
      <c r="B5" s="139"/>
      <c r="C5" s="143"/>
      <c r="D5" s="144"/>
      <c r="E5" s="144"/>
      <c r="F5" s="144"/>
      <c r="G5" s="144"/>
      <c r="H5" s="145"/>
      <c r="I5" s="161" t="s">
        <v>70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3"/>
      <c r="BC5" s="164" t="s">
        <v>71</v>
      </c>
      <c r="BD5" s="165"/>
      <c r="BE5" s="165"/>
      <c r="BF5" s="165"/>
      <c r="BG5" s="165"/>
      <c r="BH5" s="165"/>
      <c r="BI5" s="166" t="s">
        <v>72</v>
      </c>
      <c r="BJ5" s="166"/>
      <c r="BK5" s="166"/>
      <c r="BL5" s="166"/>
      <c r="BM5" s="166"/>
      <c r="BN5" s="166"/>
    </row>
    <row r="6" spans="1:66" s="46" customFormat="1" ht="0.75" customHeight="1" hidden="1">
      <c r="A6" s="138"/>
      <c r="B6" s="139"/>
      <c r="C6" s="143"/>
      <c r="D6" s="144"/>
      <c r="E6" s="144"/>
      <c r="F6" s="144"/>
      <c r="G6" s="144"/>
      <c r="H6" s="145"/>
      <c r="I6" s="167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9"/>
      <c r="BC6" s="167"/>
      <c r="BD6" s="168"/>
      <c r="BE6" s="168"/>
      <c r="BF6" s="168"/>
      <c r="BG6" s="166" t="s">
        <v>83</v>
      </c>
      <c r="BH6" s="166"/>
      <c r="BI6" s="166" t="s">
        <v>87</v>
      </c>
      <c r="BJ6" s="166"/>
      <c r="BK6" s="166" t="s">
        <v>84</v>
      </c>
      <c r="BL6" s="166"/>
      <c r="BM6" s="166"/>
      <c r="BN6" s="166"/>
    </row>
    <row r="7" spans="1:66" s="46" customFormat="1" ht="43.5" customHeight="1">
      <c r="A7" s="138"/>
      <c r="B7" s="139"/>
      <c r="C7" s="143"/>
      <c r="D7" s="144"/>
      <c r="E7" s="144"/>
      <c r="F7" s="144"/>
      <c r="G7" s="144"/>
      <c r="H7" s="145"/>
      <c r="I7" s="166" t="s">
        <v>58</v>
      </c>
      <c r="J7" s="166"/>
      <c r="K7" s="166"/>
      <c r="L7" s="166"/>
      <c r="M7" s="149" t="s">
        <v>73</v>
      </c>
      <c r="N7" s="150"/>
      <c r="O7" s="153" t="s">
        <v>49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5"/>
      <c r="AE7" s="156" t="s">
        <v>68</v>
      </c>
      <c r="AF7" s="157"/>
      <c r="AG7" s="156" t="s">
        <v>89</v>
      </c>
      <c r="AH7" s="157"/>
      <c r="AI7" s="173" t="s">
        <v>55</v>
      </c>
      <c r="AJ7" s="175"/>
      <c r="AK7" s="179" t="s">
        <v>77</v>
      </c>
      <c r="AL7" s="139"/>
      <c r="AM7" s="173" t="s">
        <v>55</v>
      </c>
      <c r="AN7" s="175"/>
      <c r="AO7" s="180" t="s">
        <v>78</v>
      </c>
      <c r="AP7" s="180"/>
      <c r="AQ7" s="170" t="s">
        <v>80</v>
      </c>
      <c r="AR7" s="171"/>
      <c r="AS7" s="171"/>
      <c r="AT7" s="171"/>
      <c r="AU7" s="171"/>
      <c r="AV7" s="172"/>
      <c r="AW7" s="173" t="s">
        <v>79</v>
      </c>
      <c r="AX7" s="174"/>
      <c r="AY7" s="174"/>
      <c r="AZ7" s="174"/>
      <c r="BA7" s="174"/>
      <c r="BB7" s="175"/>
      <c r="BC7" s="181" t="s">
        <v>81</v>
      </c>
      <c r="BD7" s="182"/>
      <c r="BE7" s="181" t="s">
        <v>82</v>
      </c>
      <c r="BF7" s="182"/>
      <c r="BG7" s="166"/>
      <c r="BH7" s="166"/>
      <c r="BI7" s="166"/>
      <c r="BJ7" s="166"/>
      <c r="BK7" s="166"/>
      <c r="BL7" s="166"/>
      <c r="BM7" s="166"/>
      <c r="BN7" s="166"/>
    </row>
    <row r="8" spans="1:66" s="46" customFormat="1" ht="134.25" customHeight="1">
      <c r="A8" s="138"/>
      <c r="B8" s="139"/>
      <c r="C8" s="178" t="s">
        <v>65</v>
      </c>
      <c r="D8" s="178"/>
      <c r="E8" s="185" t="s">
        <v>63</v>
      </c>
      <c r="F8" s="185"/>
      <c r="G8" s="186" t="s">
        <v>64</v>
      </c>
      <c r="H8" s="186"/>
      <c r="I8" s="139" t="s">
        <v>69</v>
      </c>
      <c r="J8" s="139"/>
      <c r="K8" s="139" t="s">
        <v>74</v>
      </c>
      <c r="L8" s="139"/>
      <c r="M8" s="151"/>
      <c r="N8" s="152"/>
      <c r="O8" s="173" t="s">
        <v>50</v>
      </c>
      <c r="P8" s="175"/>
      <c r="Q8" s="176" t="s">
        <v>88</v>
      </c>
      <c r="R8" s="177"/>
      <c r="S8" s="173" t="s">
        <v>51</v>
      </c>
      <c r="T8" s="175"/>
      <c r="U8" s="173" t="s">
        <v>52</v>
      </c>
      <c r="V8" s="175"/>
      <c r="W8" s="173" t="s">
        <v>53</v>
      </c>
      <c r="X8" s="175"/>
      <c r="Y8" s="193" t="s">
        <v>54</v>
      </c>
      <c r="Z8" s="194"/>
      <c r="AA8" s="173" t="s">
        <v>56</v>
      </c>
      <c r="AB8" s="175"/>
      <c r="AC8" s="173" t="s">
        <v>57</v>
      </c>
      <c r="AD8" s="175"/>
      <c r="AE8" s="158"/>
      <c r="AF8" s="159"/>
      <c r="AG8" s="158"/>
      <c r="AH8" s="159"/>
      <c r="AI8" s="176" t="s">
        <v>75</v>
      </c>
      <c r="AJ8" s="177"/>
      <c r="AK8" s="139"/>
      <c r="AL8" s="139"/>
      <c r="AM8" s="176" t="s">
        <v>76</v>
      </c>
      <c r="AN8" s="177"/>
      <c r="AO8" s="180"/>
      <c r="AP8" s="180"/>
      <c r="AQ8" s="178" t="s">
        <v>65</v>
      </c>
      <c r="AR8" s="178"/>
      <c r="AS8" s="178" t="s">
        <v>63</v>
      </c>
      <c r="AT8" s="178"/>
      <c r="AU8" s="178" t="s">
        <v>64</v>
      </c>
      <c r="AV8" s="178"/>
      <c r="AW8" s="178" t="s">
        <v>90</v>
      </c>
      <c r="AX8" s="178"/>
      <c r="AY8" s="187" t="s">
        <v>91</v>
      </c>
      <c r="AZ8" s="188"/>
      <c r="BA8" s="189" t="s">
        <v>92</v>
      </c>
      <c r="BB8" s="190"/>
      <c r="BC8" s="183"/>
      <c r="BD8" s="184"/>
      <c r="BE8" s="183"/>
      <c r="BF8" s="184"/>
      <c r="BG8" s="166"/>
      <c r="BH8" s="166"/>
      <c r="BI8" s="166"/>
      <c r="BJ8" s="166"/>
      <c r="BK8" s="166" t="s">
        <v>85</v>
      </c>
      <c r="BL8" s="166"/>
      <c r="BM8" s="166" t="s">
        <v>86</v>
      </c>
      <c r="BN8" s="166"/>
    </row>
    <row r="9" spans="1:66" s="46" customFormat="1" ht="30" customHeight="1">
      <c r="A9" s="138"/>
      <c r="B9" s="139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52">
        <v>1</v>
      </c>
      <c r="B11" s="51" t="s">
        <v>94</v>
      </c>
      <c r="C11" s="50">
        <f>E11+G11-BA11</f>
        <v>6653294.408100001</v>
      </c>
      <c r="D11" s="50">
        <f>F11+H11-BB11</f>
        <v>775997.6366000001</v>
      </c>
      <c r="E11" s="50">
        <f>I11+K11+M11+AE11+AG11+AK11+AO11+AS11</f>
        <v>6013610.7</v>
      </c>
      <c r="F11" s="50">
        <f>J11+L11+N11+AF11+AH11+AL11+AP11+AT11</f>
        <v>784339.5598</v>
      </c>
      <c r="G11" s="50">
        <f>AY11+BC11+BE11+BG11+BI11+BK11+BM11</f>
        <v>1401935.9081000001</v>
      </c>
      <c r="H11" s="50">
        <f>AZ11+BD11+BF11+BH11+BJ11+BL11+BN11</f>
        <v>-8341.923200000005</v>
      </c>
      <c r="I11" s="50">
        <v>1446914.9</v>
      </c>
      <c r="J11" s="50">
        <v>223335.929</v>
      </c>
      <c r="K11" s="50">
        <v>0</v>
      </c>
      <c r="L11" s="50">
        <v>0</v>
      </c>
      <c r="M11" s="50">
        <v>1150385.1</v>
      </c>
      <c r="N11" s="50">
        <v>166803.3388</v>
      </c>
      <c r="O11" s="50">
        <v>214348.9</v>
      </c>
      <c r="P11" s="50">
        <v>65109.5847</v>
      </c>
      <c r="Q11" s="50">
        <v>77945.3</v>
      </c>
      <c r="R11" s="50">
        <v>7112.976</v>
      </c>
      <c r="S11" s="50">
        <v>6943.5</v>
      </c>
      <c r="T11" s="50">
        <v>1376.985</v>
      </c>
      <c r="U11" s="50">
        <v>61416</v>
      </c>
      <c r="V11" s="50">
        <v>6596.8</v>
      </c>
      <c r="W11" s="50">
        <v>135519.2</v>
      </c>
      <c r="X11" s="50">
        <v>21857.868</v>
      </c>
      <c r="Y11" s="50">
        <v>98867.5</v>
      </c>
      <c r="Z11" s="50">
        <v>17112.538</v>
      </c>
      <c r="AA11" s="50">
        <v>243369.8</v>
      </c>
      <c r="AB11" s="50">
        <v>907.78</v>
      </c>
      <c r="AC11" s="50">
        <v>328959.4</v>
      </c>
      <c r="AD11" s="50">
        <v>52116.3451</v>
      </c>
      <c r="AE11" s="50">
        <v>181100</v>
      </c>
      <c r="AF11" s="50">
        <v>873.5</v>
      </c>
      <c r="AG11" s="50">
        <v>2071666</v>
      </c>
      <c r="AH11" s="50">
        <v>337779.26</v>
      </c>
      <c r="AI11" s="50">
        <v>2034290</v>
      </c>
      <c r="AJ11" s="50">
        <v>337419.26</v>
      </c>
      <c r="AK11" s="50">
        <v>40000</v>
      </c>
      <c r="AL11" s="50">
        <v>0</v>
      </c>
      <c r="AM11" s="50">
        <v>40000</v>
      </c>
      <c r="AN11" s="50">
        <v>0</v>
      </c>
      <c r="AO11" s="50">
        <v>120065</v>
      </c>
      <c r="AP11" s="50">
        <v>3310</v>
      </c>
      <c r="AQ11" s="50">
        <f>AS11+AU11-BA11</f>
        <v>241227.5</v>
      </c>
      <c r="AR11" s="50">
        <f>AT11+AV11-BB11</f>
        <v>52237.532</v>
      </c>
      <c r="AS11" s="50">
        <v>1003479.7</v>
      </c>
      <c r="AT11" s="50">
        <v>52237.532</v>
      </c>
      <c r="AU11" s="50">
        <v>0</v>
      </c>
      <c r="AV11" s="50">
        <v>0</v>
      </c>
      <c r="AW11" s="50">
        <v>762252.2</v>
      </c>
      <c r="AX11" s="50">
        <v>0</v>
      </c>
      <c r="AY11" s="50">
        <v>0</v>
      </c>
      <c r="AZ11" s="50">
        <v>0</v>
      </c>
      <c r="BA11" s="50">
        <v>762252.2</v>
      </c>
      <c r="BB11" s="50">
        <v>0</v>
      </c>
      <c r="BC11" s="50">
        <v>2075965.1081</v>
      </c>
      <c r="BD11" s="50">
        <v>51065.8628</v>
      </c>
      <c r="BE11" s="50">
        <v>869235.8</v>
      </c>
      <c r="BF11" s="50">
        <v>75927.431</v>
      </c>
      <c r="BG11" s="50">
        <v>0</v>
      </c>
      <c r="BH11" s="50">
        <v>0</v>
      </c>
      <c r="BI11" s="50">
        <v>-1049265</v>
      </c>
      <c r="BJ11" s="50">
        <v>0</v>
      </c>
      <c r="BK11" s="50">
        <v>-494000</v>
      </c>
      <c r="BL11" s="50">
        <v>-135335.217</v>
      </c>
      <c r="BM11" s="50">
        <v>0</v>
      </c>
      <c r="BN11" s="50">
        <v>0</v>
      </c>
    </row>
    <row r="12" spans="1:66" s="44" customFormat="1" ht="18" customHeight="1">
      <c r="A12" s="52">
        <v>2</v>
      </c>
      <c r="B12" s="51" t="s">
        <v>95</v>
      </c>
      <c r="C12" s="50">
        <f aca="true" t="shared" si="0" ref="C12:D16">E12+G12-BA12</f>
        <v>3407947.9244000004</v>
      </c>
      <c r="D12" s="50">
        <f t="shared" si="0"/>
        <v>654949.6255</v>
      </c>
      <c r="E12" s="50">
        <f aca="true" t="shared" si="1" ref="E12:F16">I12+K12+M12+AE12+AG12+AK12+AO12+AS12</f>
        <v>2632642.6</v>
      </c>
      <c r="F12" s="50">
        <f t="shared" si="1"/>
        <v>356472.4285</v>
      </c>
      <c r="G12" s="50">
        <f aca="true" t="shared" si="2" ref="G12:H16">AY12+BC12+BE12+BG12+BI12+BK12+BM12</f>
        <v>780850.1244</v>
      </c>
      <c r="H12" s="50">
        <f t="shared" si="2"/>
        <v>298477.197</v>
      </c>
      <c r="I12" s="50">
        <v>505980</v>
      </c>
      <c r="J12" s="50">
        <v>95248.375</v>
      </c>
      <c r="K12" s="50">
        <v>0</v>
      </c>
      <c r="L12" s="50">
        <v>0</v>
      </c>
      <c r="M12" s="50">
        <v>402980</v>
      </c>
      <c r="N12" s="50">
        <v>38748.7726</v>
      </c>
      <c r="O12" s="50">
        <v>60000</v>
      </c>
      <c r="P12" s="50">
        <v>22168.4473</v>
      </c>
      <c r="Q12" s="50">
        <v>48300</v>
      </c>
      <c r="R12" s="50">
        <v>7945.1112</v>
      </c>
      <c r="S12" s="50">
        <v>3000</v>
      </c>
      <c r="T12" s="50">
        <v>404.3509</v>
      </c>
      <c r="U12" s="50">
        <v>13050</v>
      </c>
      <c r="V12" s="50">
        <v>124.4</v>
      </c>
      <c r="W12" s="50">
        <v>93181.6</v>
      </c>
      <c r="X12" s="50">
        <v>1453.8</v>
      </c>
      <c r="Y12" s="50">
        <v>80687.6</v>
      </c>
      <c r="Z12" s="50">
        <v>692</v>
      </c>
      <c r="AA12" s="50">
        <v>103750.4</v>
      </c>
      <c r="AB12" s="50">
        <v>636.9586</v>
      </c>
      <c r="AC12" s="50">
        <v>39498</v>
      </c>
      <c r="AD12" s="50">
        <v>4196.3506</v>
      </c>
      <c r="AE12" s="50">
        <v>0</v>
      </c>
      <c r="AF12" s="50">
        <v>0</v>
      </c>
      <c r="AG12" s="50">
        <v>1129800</v>
      </c>
      <c r="AH12" s="50">
        <v>219196.1989</v>
      </c>
      <c r="AI12" s="50">
        <v>1129800</v>
      </c>
      <c r="AJ12" s="50">
        <v>219196.1989</v>
      </c>
      <c r="AK12" s="50">
        <v>5700</v>
      </c>
      <c r="AL12" s="50">
        <v>0</v>
      </c>
      <c r="AM12" s="50">
        <v>0</v>
      </c>
      <c r="AN12" s="50">
        <v>0</v>
      </c>
      <c r="AO12" s="50">
        <v>21000</v>
      </c>
      <c r="AP12" s="50">
        <v>1930</v>
      </c>
      <c r="AQ12" s="50">
        <f aca="true" t="shared" si="3" ref="AQ12:AR16">AS12+AU12-BA12</f>
        <v>561637.7999999999</v>
      </c>
      <c r="AR12" s="50">
        <f t="shared" si="3"/>
        <v>1349.082</v>
      </c>
      <c r="AS12" s="50">
        <v>567182.6</v>
      </c>
      <c r="AT12" s="50">
        <v>1349.082</v>
      </c>
      <c r="AU12" s="50">
        <v>0</v>
      </c>
      <c r="AV12" s="50">
        <v>0</v>
      </c>
      <c r="AW12" s="50">
        <v>515634</v>
      </c>
      <c r="AX12" s="50">
        <v>0</v>
      </c>
      <c r="AY12" s="50">
        <v>0</v>
      </c>
      <c r="AZ12" s="50">
        <v>0</v>
      </c>
      <c r="BA12" s="50">
        <v>5544.8</v>
      </c>
      <c r="BB12" s="50">
        <v>0</v>
      </c>
      <c r="BC12" s="50">
        <v>724850.1244</v>
      </c>
      <c r="BD12" s="50">
        <v>302583.834</v>
      </c>
      <c r="BE12" s="50">
        <v>61000</v>
      </c>
      <c r="BF12" s="50">
        <v>1805</v>
      </c>
      <c r="BG12" s="50">
        <v>0</v>
      </c>
      <c r="BH12" s="50">
        <v>0</v>
      </c>
      <c r="BI12" s="50">
        <v>-1000</v>
      </c>
      <c r="BJ12" s="50">
        <v>-4820.583</v>
      </c>
      <c r="BK12" s="50">
        <v>-4000</v>
      </c>
      <c r="BL12" s="50">
        <v>-1091.054</v>
      </c>
      <c r="BM12" s="50">
        <v>0</v>
      </c>
      <c r="BN12" s="50">
        <v>0</v>
      </c>
    </row>
    <row r="13" spans="1:66" s="44" customFormat="1" ht="18" customHeight="1">
      <c r="A13" s="52">
        <v>3</v>
      </c>
      <c r="B13" s="51" t="s">
        <v>96</v>
      </c>
      <c r="C13" s="50">
        <f t="shared" si="0"/>
        <v>1248395.5066</v>
      </c>
      <c r="D13" s="50">
        <f t="shared" si="0"/>
        <v>200734.2207</v>
      </c>
      <c r="E13" s="50">
        <f t="shared" si="1"/>
        <v>1159014.1</v>
      </c>
      <c r="F13" s="50">
        <f t="shared" si="1"/>
        <v>230371.9647</v>
      </c>
      <c r="G13" s="50">
        <f t="shared" si="2"/>
        <v>299381.4066</v>
      </c>
      <c r="H13" s="50">
        <f t="shared" si="2"/>
        <v>-7637.743999999999</v>
      </c>
      <c r="I13" s="50">
        <v>527360</v>
      </c>
      <c r="J13" s="50">
        <v>142146.845</v>
      </c>
      <c r="K13" s="50">
        <v>0</v>
      </c>
      <c r="L13" s="50">
        <v>0</v>
      </c>
      <c r="M13" s="50">
        <v>271274.1</v>
      </c>
      <c r="N13" s="50">
        <v>37813.0967</v>
      </c>
      <c r="O13" s="50">
        <v>52770</v>
      </c>
      <c r="P13" s="50">
        <v>17582.8938</v>
      </c>
      <c r="Q13" s="50">
        <v>6080</v>
      </c>
      <c r="R13" s="50">
        <v>1026.7023</v>
      </c>
      <c r="S13" s="50">
        <v>3213</v>
      </c>
      <c r="T13" s="50">
        <v>631.3756</v>
      </c>
      <c r="U13" s="50">
        <v>1725</v>
      </c>
      <c r="V13" s="50">
        <v>106.2</v>
      </c>
      <c r="W13" s="50">
        <v>25650</v>
      </c>
      <c r="X13" s="50">
        <v>2553.379</v>
      </c>
      <c r="Y13" s="50">
        <v>21050</v>
      </c>
      <c r="Z13" s="50">
        <v>2163.379</v>
      </c>
      <c r="AA13" s="50">
        <v>78794.1</v>
      </c>
      <c r="AB13" s="50">
        <v>546.666</v>
      </c>
      <c r="AC13" s="50">
        <v>89840</v>
      </c>
      <c r="AD13" s="50">
        <v>13509.68</v>
      </c>
      <c r="AE13" s="50">
        <v>0</v>
      </c>
      <c r="AF13" s="50">
        <v>0</v>
      </c>
      <c r="AG13" s="50">
        <v>102000</v>
      </c>
      <c r="AH13" s="50">
        <v>24645.69</v>
      </c>
      <c r="AI13" s="50">
        <v>102000</v>
      </c>
      <c r="AJ13" s="50">
        <v>24645.69</v>
      </c>
      <c r="AK13" s="50">
        <v>11300</v>
      </c>
      <c r="AL13" s="50">
        <v>0</v>
      </c>
      <c r="AM13" s="50">
        <v>5800</v>
      </c>
      <c r="AN13" s="50">
        <v>0</v>
      </c>
      <c r="AO13" s="50">
        <v>14500</v>
      </c>
      <c r="AP13" s="50">
        <v>2830</v>
      </c>
      <c r="AQ13" s="50">
        <f t="shared" si="3"/>
        <v>22580</v>
      </c>
      <c r="AR13" s="50">
        <f t="shared" si="3"/>
        <v>936.3329999999987</v>
      </c>
      <c r="AS13" s="50">
        <v>232580</v>
      </c>
      <c r="AT13" s="50">
        <v>22936.333</v>
      </c>
      <c r="AU13" s="50">
        <v>0</v>
      </c>
      <c r="AV13" s="50">
        <v>0</v>
      </c>
      <c r="AW13" s="50">
        <v>228000</v>
      </c>
      <c r="AX13" s="50">
        <v>22000</v>
      </c>
      <c r="AY13" s="50">
        <v>0</v>
      </c>
      <c r="AZ13" s="50">
        <v>0</v>
      </c>
      <c r="BA13" s="50">
        <v>210000</v>
      </c>
      <c r="BB13" s="50">
        <v>22000</v>
      </c>
      <c r="BC13" s="50">
        <v>261331.4066</v>
      </c>
      <c r="BD13" s="50">
        <v>2965.138</v>
      </c>
      <c r="BE13" s="50">
        <v>38050</v>
      </c>
      <c r="BF13" s="50">
        <v>6903.2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-17506.082</v>
      </c>
      <c r="BM13" s="50">
        <v>0</v>
      </c>
      <c r="BN13" s="50">
        <v>0</v>
      </c>
    </row>
    <row r="14" spans="1:66" s="44" customFormat="1" ht="19.5" customHeight="1">
      <c r="A14" s="52">
        <v>4</v>
      </c>
      <c r="B14" s="51" t="s">
        <v>97</v>
      </c>
      <c r="C14" s="50">
        <f t="shared" si="0"/>
        <v>4250136.4498</v>
      </c>
      <c r="D14" s="50">
        <f t="shared" si="0"/>
        <v>395726.13869999995</v>
      </c>
      <c r="E14" s="50">
        <f t="shared" si="1"/>
        <v>2750384.873</v>
      </c>
      <c r="F14" s="50">
        <f t="shared" si="1"/>
        <v>325597.50789999997</v>
      </c>
      <c r="G14" s="50">
        <f t="shared" si="2"/>
        <v>2252751.5768</v>
      </c>
      <c r="H14" s="50">
        <f t="shared" si="2"/>
        <v>70128.6308</v>
      </c>
      <c r="I14" s="50">
        <v>577999</v>
      </c>
      <c r="J14" s="50">
        <v>112892.905</v>
      </c>
      <c r="K14" s="50">
        <v>0</v>
      </c>
      <c r="L14" s="50">
        <v>0</v>
      </c>
      <c r="M14" s="50">
        <v>304641.073</v>
      </c>
      <c r="N14" s="50">
        <v>49294.1688</v>
      </c>
      <c r="O14" s="50">
        <v>77445.873</v>
      </c>
      <c r="P14" s="50">
        <v>22985.7777</v>
      </c>
      <c r="Q14" s="50">
        <v>3084.9</v>
      </c>
      <c r="R14" s="50">
        <v>263.7349</v>
      </c>
      <c r="S14" s="50">
        <v>2593.1</v>
      </c>
      <c r="T14" s="50">
        <v>431.9583</v>
      </c>
      <c r="U14" s="50">
        <v>18100</v>
      </c>
      <c r="V14" s="50">
        <v>1339</v>
      </c>
      <c r="W14" s="50">
        <v>94432</v>
      </c>
      <c r="X14" s="50">
        <v>14522.5064</v>
      </c>
      <c r="Y14" s="50">
        <v>84580</v>
      </c>
      <c r="Z14" s="50">
        <v>11987.5364</v>
      </c>
      <c r="AA14" s="50">
        <v>33000</v>
      </c>
      <c r="AB14" s="50">
        <v>2833.8145</v>
      </c>
      <c r="AC14" s="50">
        <v>51108.2</v>
      </c>
      <c r="AD14" s="50">
        <v>4218.866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1055494.8</v>
      </c>
      <c r="AL14" s="50">
        <v>155049.833</v>
      </c>
      <c r="AM14" s="50">
        <v>1017925.5</v>
      </c>
      <c r="AN14" s="50">
        <v>137400.333</v>
      </c>
      <c r="AO14" s="50">
        <v>27250</v>
      </c>
      <c r="AP14" s="50">
        <v>5770</v>
      </c>
      <c r="AQ14" s="50">
        <f t="shared" si="3"/>
        <v>32000</v>
      </c>
      <c r="AR14" s="50">
        <f t="shared" si="3"/>
        <v>2590.6011</v>
      </c>
      <c r="AS14" s="50">
        <v>785000</v>
      </c>
      <c r="AT14" s="50">
        <v>2590.6011</v>
      </c>
      <c r="AU14" s="50">
        <v>0</v>
      </c>
      <c r="AV14" s="50">
        <v>0</v>
      </c>
      <c r="AW14" s="50">
        <v>780000</v>
      </c>
      <c r="AX14" s="50">
        <v>1791.2951</v>
      </c>
      <c r="AY14" s="50">
        <v>0</v>
      </c>
      <c r="AZ14" s="50">
        <v>0</v>
      </c>
      <c r="BA14" s="50">
        <v>753000</v>
      </c>
      <c r="BB14" s="50">
        <v>0</v>
      </c>
      <c r="BC14" s="50">
        <v>2209043.0768</v>
      </c>
      <c r="BD14" s="50">
        <v>96768.2334</v>
      </c>
      <c r="BE14" s="50">
        <v>143708.5</v>
      </c>
      <c r="BF14" s="50">
        <v>4187.5104</v>
      </c>
      <c r="BG14" s="50">
        <v>0</v>
      </c>
      <c r="BH14" s="50">
        <v>0</v>
      </c>
      <c r="BI14" s="50">
        <v>-100000</v>
      </c>
      <c r="BJ14" s="50">
        <v>-6955.5</v>
      </c>
      <c r="BK14" s="50">
        <v>0</v>
      </c>
      <c r="BL14" s="50">
        <v>-23871.613</v>
      </c>
      <c r="BM14" s="50">
        <v>0</v>
      </c>
      <c r="BN14" s="50">
        <v>0</v>
      </c>
    </row>
    <row r="15" spans="1:66" s="44" customFormat="1" ht="19.5" customHeight="1">
      <c r="A15" s="52">
        <v>5</v>
      </c>
      <c r="B15" s="51" t="s">
        <v>98</v>
      </c>
      <c r="C15" s="50">
        <f t="shared" si="0"/>
        <v>650247.1</v>
      </c>
      <c r="D15" s="50">
        <f t="shared" si="0"/>
        <v>76044.4144</v>
      </c>
      <c r="E15" s="50">
        <f t="shared" si="1"/>
        <v>502671.30000000005</v>
      </c>
      <c r="F15" s="50">
        <f t="shared" si="1"/>
        <v>76452.2494</v>
      </c>
      <c r="G15" s="50">
        <f t="shared" si="2"/>
        <v>188449.1</v>
      </c>
      <c r="H15" s="50">
        <f t="shared" si="2"/>
        <v>-407.8349999999999</v>
      </c>
      <c r="I15" s="50">
        <v>168182.4</v>
      </c>
      <c r="J15" s="50">
        <v>34337.056</v>
      </c>
      <c r="K15" s="50">
        <v>0</v>
      </c>
      <c r="L15" s="50">
        <v>0</v>
      </c>
      <c r="M15" s="50">
        <v>147335</v>
      </c>
      <c r="N15" s="50">
        <v>15020.7614</v>
      </c>
      <c r="O15" s="50">
        <v>17160</v>
      </c>
      <c r="P15" s="50">
        <v>5068.9256</v>
      </c>
      <c r="Q15" s="50">
        <v>240</v>
      </c>
      <c r="R15" s="50">
        <v>15.3729</v>
      </c>
      <c r="S15" s="50">
        <v>2380</v>
      </c>
      <c r="T15" s="50">
        <v>224.4268</v>
      </c>
      <c r="U15" s="50">
        <v>1800</v>
      </c>
      <c r="V15" s="50">
        <v>78.8</v>
      </c>
      <c r="W15" s="50">
        <v>25988</v>
      </c>
      <c r="X15" s="50">
        <v>2247.336</v>
      </c>
      <c r="Y15" s="50">
        <v>17960</v>
      </c>
      <c r="Z15" s="50">
        <v>1697.336</v>
      </c>
      <c r="AA15" s="50">
        <v>38594.5</v>
      </c>
      <c r="AB15" s="50">
        <v>4106.32</v>
      </c>
      <c r="AC15" s="50">
        <v>48802.5</v>
      </c>
      <c r="AD15" s="50">
        <v>2267.5801</v>
      </c>
      <c r="AE15" s="50">
        <v>0</v>
      </c>
      <c r="AF15" s="50">
        <v>0</v>
      </c>
      <c r="AG15" s="50">
        <v>69045</v>
      </c>
      <c r="AH15" s="50">
        <v>17115.3</v>
      </c>
      <c r="AI15" s="50">
        <v>69045</v>
      </c>
      <c r="AJ15" s="50">
        <v>17115.3</v>
      </c>
      <c r="AK15" s="50">
        <v>15200</v>
      </c>
      <c r="AL15" s="50">
        <v>8435.632</v>
      </c>
      <c r="AM15" s="50">
        <v>2000</v>
      </c>
      <c r="AN15" s="50">
        <v>0</v>
      </c>
      <c r="AO15" s="50">
        <v>5000</v>
      </c>
      <c r="AP15" s="50">
        <v>685</v>
      </c>
      <c r="AQ15" s="50">
        <f t="shared" si="3"/>
        <v>57035.59999999999</v>
      </c>
      <c r="AR15" s="50">
        <f t="shared" si="3"/>
        <v>858.5</v>
      </c>
      <c r="AS15" s="50">
        <v>97908.9</v>
      </c>
      <c r="AT15" s="50">
        <v>858.5</v>
      </c>
      <c r="AU15" s="50">
        <v>0</v>
      </c>
      <c r="AV15" s="50">
        <v>0</v>
      </c>
      <c r="AW15" s="50">
        <v>91938.9</v>
      </c>
      <c r="AX15" s="50">
        <v>0</v>
      </c>
      <c r="AY15" s="50">
        <v>0</v>
      </c>
      <c r="AZ15" s="50">
        <v>0</v>
      </c>
      <c r="BA15" s="50">
        <v>40873.3</v>
      </c>
      <c r="BB15" s="50">
        <v>0</v>
      </c>
      <c r="BC15" s="50">
        <v>160369.1</v>
      </c>
      <c r="BD15" s="50">
        <v>0</v>
      </c>
      <c r="BE15" s="50">
        <v>28080</v>
      </c>
      <c r="BF15" s="50">
        <v>251.1</v>
      </c>
      <c r="BG15" s="50">
        <v>0</v>
      </c>
      <c r="BH15" s="50">
        <v>0</v>
      </c>
      <c r="BI15" s="50">
        <v>0</v>
      </c>
      <c r="BJ15" s="50">
        <v>-26</v>
      </c>
      <c r="BK15" s="50">
        <v>0</v>
      </c>
      <c r="BL15" s="50">
        <v>-632.935</v>
      </c>
      <c r="BM15" s="50">
        <v>0</v>
      </c>
      <c r="BN15" s="50">
        <v>0</v>
      </c>
    </row>
    <row r="16" spans="1:66" s="44" customFormat="1" ht="19.5" customHeight="1">
      <c r="A16" s="52">
        <v>6</v>
      </c>
      <c r="B16" s="51" t="s">
        <v>99</v>
      </c>
      <c r="C16" s="50">
        <f t="shared" si="0"/>
        <v>1172563.583</v>
      </c>
      <c r="D16" s="50">
        <f t="shared" si="0"/>
        <v>141071.50079999998</v>
      </c>
      <c r="E16" s="50">
        <f t="shared" si="1"/>
        <v>655640</v>
      </c>
      <c r="F16" s="50">
        <f t="shared" si="1"/>
        <v>78474.764</v>
      </c>
      <c r="G16" s="50">
        <f t="shared" si="2"/>
        <v>516923.583</v>
      </c>
      <c r="H16" s="50">
        <f t="shared" si="2"/>
        <v>62596.7368</v>
      </c>
      <c r="I16" s="50">
        <v>211376.2</v>
      </c>
      <c r="J16" s="50">
        <v>38117.023</v>
      </c>
      <c r="K16" s="50">
        <v>0</v>
      </c>
      <c r="L16" s="50">
        <v>0</v>
      </c>
      <c r="M16" s="50">
        <v>136193.8</v>
      </c>
      <c r="N16" s="50">
        <v>9715.641</v>
      </c>
      <c r="O16" s="50">
        <v>26640</v>
      </c>
      <c r="P16" s="50">
        <v>5664.098</v>
      </c>
      <c r="Q16" s="50">
        <v>1720</v>
      </c>
      <c r="R16" s="50">
        <v>152.61</v>
      </c>
      <c r="S16" s="50">
        <v>2100</v>
      </c>
      <c r="T16" s="50">
        <v>121.579</v>
      </c>
      <c r="U16" s="50">
        <v>1000</v>
      </c>
      <c r="V16" s="50">
        <v>10</v>
      </c>
      <c r="W16" s="50">
        <v>18295</v>
      </c>
      <c r="X16" s="50">
        <v>2477.95</v>
      </c>
      <c r="Y16" s="50">
        <v>13795</v>
      </c>
      <c r="Z16" s="50">
        <v>2125.5</v>
      </c>
      <c r="AA16" s="50">
        <v>17680</v>
      </c>
      <c r="AB16" s="50">
        <v>279.5</v>
      </c>
      <c r="AC16" s="50">
        <v>51658.8</v>
      </c>
      <c r="AD16" s="50">
        <v>1009.904</v>
      </c>
      <c r="AE16" s="50">
        <v>0</v>
      </c>
      <c r="AF16" s="50">
        <v>0</v>
      </c>
      <c r="AG16" s="50">
        <v>149870</v>
      </c>
      <c r="AH16" s="50">
        <v>30282.1</v>
      </c>
      <c r="AI16" s="50">
        <v>149870</v>
      </c>
      <c r="AJ16" s="50">
        <v>30282.1</v>
      </c>
      <c r="AK16" s="50">
        <v>14000</v>
      </c>
      <c r="AL16" s="50">
        <v>0</v>
      </c>
      <c r="AM16" s="50">
        <v>12000</v>
      </c>
      <c r="AN16" s="50">
        <v>0</v>
      </c>
      <c r="AO16" s="50">
        <v>9000</v>
      </c>
      <c r="AP16" s="50">
        <v>335</v>
      </c>
      <c r="AQ16" s="50">
        <f t="shared" si="3"/>
        <v>135200</v>
      </c>
      <c r="AR16" s="50">
        <f t="shared" si="3"/>
        <v>25</v>
      </c>
      <c r="AS16" s="50">
        <v>135200</v>
      </c>
      <c r="AT16" s="50">
        <v>25</v>
      </c>
      <c r="AU16" s="50">
        <v>0</v>
      </c>
      <c r="AV16" s="50">
        <v>0</v>
      </c>
      <c r="AW16" s="50">
        <v>130800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f>462723.583+1735</f>
        <v>464458.583</v>
      </c>
      <c r="BD16" s="50">
        <f>59155.9968+1735</f>
        <v>60890.9968</v>
      </c>
      <c r="BE16" s="50">
        <v>52465</v>
      </c>
      <c r="BF16" s="50">
        <v>1888.56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-182.82</v>
      </c>
      <c r="BM16" s="50">
        <v>0</v>
      </c>
      <c r="BN16" s="50">
        <v>0</v>
      </c>
    </row>
    <row r="17" spans="1:66" ht="16.5" customHeight="1">
      <c r="A17" s="191" t="s">
        <v>100</v>
      </c>
      <c r="B17" s="192"/>
      <c r="C17" s="50">
        <f>E17+G17-BA17</f>
        <v>17382584.971899997</v>
      </c>
      <c r="D17" s="50">
        <f>F17+H17-BB17</f>
        <v>2244523.5367</v>
      </c>
      <c r="E17" s="50">
        <f>I17+K17+M17+AE17+AG17+AK17+AO17+AS17</f>
        <v>13713963.572999999</v>
      </c>
      <c r="F17" s="50">
        <f>J17+L17+N17+AF17+AH17+AL17+AP17+AT17</f>
        <v>1851708.4743000001</v>
      </c>
      <c r="G17" s="50">
        <f>AY17+BC17+BE17+BG17+BI17+BK17+BM17</f>
        <v>5440291.698899999</v>
      </c>
      <c r="H17" s="50">
        <f>AZ17+BD17+BF17+BH17+BJ17+BL17+BN17</f>
        <v>414815.06239999994</v>
      </c>
      <c r="I17" s="50">
        <v>3437812.5</v>
      </c>
      <c r="J17" s="50">
        <v>646078.133</v>
      </c>
      <c r="K17" s="50">
        <v>0</v>
      </c>
      <c r="L17" s="50">
        <v>0</v>
      </c>
      <c r="M17" s="50">
        <v>2412809.073</v>
      </c>
      <c r="N17" s="50">
        <v>317395.7793</v>
      </c>
      <c r="O17" s="50">
        <v>448364.773</v>
      </c>
      <c r="P17" s="50">
        <v>138579.7271</v>
      </c>
      <c r="Q17" s="50">
        <v>137370.2</v>
      </c>
      <c r="R17" s="50">
        <v>16516.5073</v>
      </c>
      <c r="S17" s="50">
        <v>20229.6</v>
      </c>
      <c r="T17" s="50">
        <v>3190.6756</v>
      </c>
      <c r="U17" s="50">
        <v>97091</v>
      </c>
      <c r="V17" s="50">
        <v>8255.2</v>
      </c>
      <c r="W17" s="50">
        <v>393065.8</v>
      </c>
      <c r="X17" s="50">
        <v>45112.8394</v>
      </c>
      <c r="Y17" s="50">
        <v>316940.1</v>
      </c>
      <c r="Z17" s="50">
        <v>35778.2894</v>
      </c>
      <c r="AA17" s="50">
        <v>515188.8</v>
      </c>
      <c r="AB17" s="50">
        <v>9311.0391</v>
      </c>
      <c r="AC17" s="50">
        <v>609866.9</v>
      </c>
      <c r="AD17" s="50">
        <v>77318.7258</v>
      </c>
      <c r="AE17" s="50">
        <v>181100</v>
      </c>
      <c r="AF17" s="50">
        <v>873.5</v>
      </c>
      <c r="AG17" s="50">
        <v>3522381</v>
      </c>
      <c r="AH17" s="50">
        <v>629018.5489</v>
      </c>
      <c r="AI17" s="50">
        <v>3485005</v>
      </c>
      <c r="AJ17" s="50">
        <v>628658.5489</v>
      </c>
      <c r="AK17" s="50">
        <v>1141694.8</v>
      </c>
      <c r="AL17" s="50">
        <v>163485.465</v>
      </c>
      <c r="AM17" s="50">
        <v>1077725.5</v>
      </c>
      <c r="AN17" s="50">
        <v>137400.333</v>
      </c>
      <c r="AO17" s="50">
        <v>196815</v>
      </c>
      <c r="AP17" s="50">
        <v>14860</v>
      </c>
      <c r="AQ17" s="50">
        <f>AS17+AU17-BA17</f>
        <v>1049680.9000000001</v>
      </c>
      <c r="AR17" s="50">
        <f>AT17+AV17-BB17</f>
        <v>57997.0481</v>
      </c>
      <c r="AS17" s="50">
        <v>2821351.2</v>
      </c>
      <c r="AT17" s="50">
        <v>79997.0481</v>
      </c>
      <c r="AU17" s="50">
        <v>0</v>
      </c>
      <c r="AV17" s="50">
        <v>0</v>
      </c>
      <c r="AW17" s="50">
        <v>2508625.1</v>
      </c>
      <c r="AX17" s="50">
        <v>23791.2951</v>
      </c>
      <c r="AY17" s="50">
        <v>0</v>
      </c>
      <c r="AZ17" s="50">
        <v>0</v>
      </c>
      <c r="BA17" s="50">
        <v>1771670.3</v>
      </c>
      <c r="BB17" s="50">
        <v>22000</v>
      </c>
      <c r="BC17" s="50">
        <f>SUM(BC11:BC16)</f>
        <v>5896017.398899999</v>
      </c>
      <c r="BD17" s="50">
        <f>SUM(BD11:BD16)</f>
        <v>514274.065</v>
      </c>
      <c r="BE17" s="50">
        <v>1192539.3</v>
      </c>
      <c r="BF17" s="50">
        <v>90962.8014</v>
      </c>
      <c r="BG17" s="50">
        <v>0</v>
      </c>
      <c r="BH17" s="50">
        <v>0</v>
      </c>
      <c r="BI17" s="50">
        <v>-1150265</v>
      </c>
      <c r="BJ17" s="50">
        <v>-11802.083</v>
      </c>
      <c r="BK17" s="50">
        <v>-498000</v>
      </c>
      <c r="BL17" s="50">
        <v>-178619.721</v>
      </c>
      <c r="BM17" s="50">
        <v>0</v>
      </c>
      <c r="BN17" s="50">
        <v>0</v>
      </c>
    </row>
  </sheetData>
  <sheetProtection/>
  <protectedRanges>
    <protectedRange sqref="AS11:BN17" name="Range3"/>
    <protectedRange sqref="A17 B11:B16" name="Range1"/>
    <protectedRange sqref="I11:AP17" name="Range2"/>
  </protectedRanges>
  <mergeCells count="53">
    <mergeCell ref="BK8:BL8"/>
    <mergeCell ref="BM8:BN8"/>
    <mergeCell ref="A17:B17"/>
    <mergeCell ref="U8:V8"/>
    <mergeCell ref="W8:X8"/>
    <mergeCell ref="Y8:Z8"/>
    <mergeCell ref="AA8:AB8"/>
    <mergeCell ref="BE7:BF8"/>
    <mergeCell ref="C8:D8"/>
    <mergeCell ref="E8:F8"/>
    <mergeCell ref="G8:H8"/>
    <mergeCell ref="I8:J8"/>
    <mergeCell ref="K8:L8"/>
    <mergeCell ref="O8:P8"/>
    <mergeCell ref="AW8:AX8"/>
    <mergeCell ref="AY8:AZ8"/>
    <mergeCell ref="BA8:BB8"/>
    <mergeCell ref="AK7:AL8"/>
    <mergeCell ref="AM7:AN7"/>
    <mergeCell ref="AO7:AP8"/>
    <mergeCell ref="AC8:AD8"/>
    <mergeCell ref="AI8:AJ8"/>
    <mergeCell ref="BC7:BD8"/>
    <mergeCell ref="I7:L7"/>
    <mergeCell ref="AQ7:AV7"/>
    <mergeCell ref="AW7:BB7"/>
    <mergeCell ref="AM8:AN8"/>
    <mergeCell ref="AQ8:AR8"/>
    <mergeCell ref="AS8:AT8"/>
    <mergeCell ref="AU8:AV8"/>
    <mergeCell ref="Q8:R8"/>
    <mergeCell ref="S8:T8"/>
    <mergeCell ref="AI7:AJ7"/>
    <mergeCell ref="AG7:AH8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A1:K1"/>
    <mergeCell ref="J3:K3"/>
    <mergeCell ref="A3:H3"/>
    <mergeCell ref="A4:A9"/>
    <mergeCell ref="B4:B9"/>
    <mergeCell ref="C4:H7"/>
    <mergeCell ref="I4:BB4"/>
    <mergeCell ref="M7:N8"/>
    <mergeCell ref="O7:AD7"/>
    <mergeCell ref="AE7:AF8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20"/>
  <sheetViews>
    <sheetView zoomScalePageLayoutView="0" workbookViewId="0" topLeftCell="B1">
      <selection activeCell="B2" sqref="B2:L2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6.8984375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9.3984375" style="40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7.8984375" style="40" customWidth="1"/>
    <col min="32" max="32" width="9.5" style="40" customWidth="1"/>
    <col min="33" max="33" width="8.0976562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9.398437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7.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11.09765625" style="40" bestFit="1" customWidth="1"/>
    <col min="123" max="123" width="9" style="40" customWidth="1"/>
    <col min="124" max="124" width="9.59765625" style="40" customWidth="1"/>
    <col min="125" max="125" width="9" style="40" customWidth="1"/>
    <col min="126" max="126" width="11" style="40" customWidth="1"/>
    <col min="127" max="127" width="9" style="40" customWidth="1"/>
    <col min="128" max="128" width="10.09765625" style="40" customWidth="1"/>
    <col min="129" max="129" width="9" style="40" customWidth="1"/>
    <col min="130" max="130" width="10.19921875" style="40" customWidth="1"/>
    <col min="131" max="16384" width="9" style="40" customWidth="1"/>
  </cols>
  <sheetData>
    <row r="1" spans="2:119" ht="17.2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30.75" customHeight="1">
      <c r="B2" s="198" t="s">
        <v>137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55"/>
      <c r="N2" s="55"/>
      <c r="O2" s="55"/>
      <c r="P2" s="55"/>
      <c r="Q2" s="55"/>
      <c r="R2" s="54"/>
      <c r="S2" s="54"/>
      <c r="T2" s="54"/>
      <c r="U2" s="54"/>
      <c r="V2" s="55"/>
      <c r="W2" s="55"/>
      <c r="X2" s="55"/>
      <c r="Y2" s="55"/>
      <c r="Z2" s="55"/>
      <c r="AA2" s="55"/>
      <c r="AB2" s="55"/>
      <c r="AC2" s="55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6"/>
      <c r="DG2" s="56"/>
      <c r="DH2" s="56"/>
      <c r="DI2" s="56"/>
      <c r="DJ2" s="56"/>
      <c r="DK2" s="56"/>
      <c r="DL2" s="56"/>
      <c r="DM2" s="56"/>
      <c r="DN2" s="56"/>
      <c r="DO2" s="56"/>
    </row>
    <row r="3" spans="3:109" ht="12.75" customHeight="1">
      <c r="C3" s="57"/>
      <c r="D3" s="57"/>
      <c r="E3" s="57"/>
      <c r="F3" s="58"/>
      <c r="G3" s="58"/>
      <c r="H3" s="58"/>
      <c r="I3" s="58"/>
      <c r="J3" s="58"/>
      <c r="K3" s="136" t="s">
        <v>138</v>
      </c>
      <c r="L3" s="136"/>
      <c r="M3" s="58"/>
      <c r="N3" s="58"/>
      <c r="O3" s="58"/>
      <c r="P3" s="58" t="s">
        <v>102</v>
      </c>
      <c r="Q3" s="58">
        <v>45382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215"/>
      <c r="AC3" s="215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9"/>
      <c r="DC3" s="59"/>
      <c r="DD3" s="59"/>
      <c r="DE3" s="59"/>
    </row>
    <row r="4" spans="2:121" s="60" customFormat="1" ht="12.75" customHeight="1">
      <c r="B4" s="216" t="s">
        <v>60</v>
      </c>
      <c r="C4" s="217" t="s">
        <v>59</v>
      </c>
      <c r="D4" s="202" t="s">
        <v>103</v>
      </c>
      <c r="E4" s="203"/>
      <c r="F4" s="203"/>
      <c r="G4" s="203"/>
      <c r="H4" s="203"/>
      <c r="I4" s="204"/>
      <c r="J4" s="221" t="s">
        <v>104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3"/>
    </row>
    <row r="5" spans="2:121" s="60" customFormat="1" ht="15.75" customHeight="1">
      <c r="B5" s="216"/>
      <c r="C5" s="217"/>
      <c r="D5" s="218"/>
      <c r="E5" s="219"/>
      <c r="F5" s="219"/>
      <c r="G5" s="219"/>
      <c r="H5" s="219"/>
      <c r="I5" s="220"/>
      <c r="J5" s="202" t="s">
        <v>105</v>
      </c>
      <c r="K5" s="203"/>
      <c r="L5" s="203"/>
      <c r="M5" s="203"/>
      <c r="N5" s="224" t="s">
        <v>106</v>
      </c>
      <c r="O5" s="225"/>
      <c r="P5" s="225"/>
      <c r="Q5" s="225"/>
      <c r="R5" s="225"/>
      <c r="S5" s="225"/>
      <c r="T5" s="225"/>
      <c r="U5" s="226"/>
      <c r="V5" s="202" t="s">
        <v>107</v>
      </c>
      <c r="W5" s="203"/>
      <c r="X5" s="203"/>
      <c r="Y5" s="204"/>
      <c r="Z5" s="202" t="s">
        <v>108</v>
      </c>
      <c r="AA5" s="203"/>
      <c r="AB5" s="203"/>
      <c r="AC5" s="204"/>
      <c r="AD5" s="202" t="s">
        <v>109</v>
      </c>
      <c r="AE5" s="203"/>
      <c r="AF5" s="203"/>
      <c r="AG5" s="204"/>
      <c r="AH5" s="208" t="s">
        <v>104</v>
      </c>
      <c r="AI5" s="209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3"/>
      <c r="AX5" s="202" t="s">
        <v>110</v>
      </c>
      <c r="AY5" s="203"/>
      <c r="AZ5" s="203"/>
      <c r="BA5" s="204"/>
      <c r="BB5" s="64" t="s">
        <v>55</v>
      </c>
      <c r="BC5" s="64"/>
      <c r="BD5" s="64"/>
      <c r="BE5" s="64"/>
      <c r="BF5" s="64"/>
      <c r="BG5" s="64"/>
      <c r="BH5" s="64"/>
      <c r="BI5" s="64"/>
      <c r="BJ5" s="202" t="s">
        <v>111</v>
      </c>
      <c r="BK5" s="203"/>
      <c r="BL5" s="203"/>
      <c r="BM5" s="204"/>
      <c r="BN5" s="65" t="s">
        <v>112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209"/>
      <c r="CC5" s="209"/>
      <c r="CD5" s="209"/>
      <c r="CE5" s="209"/>
      <c r="CF5" s="209"/>
      <c r="CG5" s="210"/>
      <c r="CH5" s="202" t="s">
        <v>113</v>
      </c>
      <c r="CI5" s="203"/>
      <c r="CJ5" s="203"/>
      <c r="CK5" s="204"/>
      <c r="CL5" s="202" t="s">
        <v>114</v>
      </c>
      <c r="CM5" s="203"/>
      <c r="CN5" s="203"/>
      <c r="CO5" s="204"/>
      <c r="CP5" s="61" t="s">
        <v>112</v>
      </c>
      <c r="CQ5" s="61"/>
      <c r="CR5" s="61"/>
      <c r="CS5" s="61"/>
      <c r="CT5" s="61"/>
      <c r="CU5" s="61"/>
      <c r="CV5" s="61"/>
      <c r="CW5" s="61"/>
      <c r="CX5" s="202" t="s">
        <v>115</v>
      </c>
      <c r="CY5" s="203"/>
      <c r="CZ5" s="203"/>
      <c r="DA5" s="204"/>
      <c r="DB5" s="66" t="s">
        <v>112</v>
      </c>
      <c r="DC5" s="66"/>
      <c r="DD5" s="66"/>
      <c r="DE5" s="66"/>
      <c r="DF5" s="202" t="s">
        <v>116</v>
      </c>
      <c r="DG5" s="203"/>
      <c r="DH5" s="203"/>
      <c r="DI5" s="204"/>
      <c r="DJ5" s="202" t="s">
        <v>117</v>
      </c>
      <c r="DK5" s="203"/>
      <c r="DL5" s="203"/>
      <c r="DM5" s="203"/>
      <c r="DN5" s="203"/>
      <c r="DO5" s="204"/>
      <c r="DP5" s="139" t="s">
        <v>118</v>
      </c>
      <c r="DQ5" s="139"/>
    </row>
    <row r="6" spans="2:121" s="60" customFormat="1" ht="80.25" customHeight="1">
      <c r="B6" s="216"/>
      <c r="C6" s="217"/>
      <c r="D6" s="205"/>
      <c r="E6" s="206"/>
      <c r="F6" s="206"/>
      <c r="G6" s="206"/>
      <c r="H6" s="206"/>
      <c r="I6" s="207"/>
      <c r="J6" s="218"/>
      <c r="K6" s="219"/>
      <c r="L6" s="219"/>
      <c r="M6" s="219"/>
      <c r="N6" s="202" t="s">
        <v>119</v>
      </c>
      <c r="O6" s="203"/>
      <c r="P6" s="203"/>
      <c r="Q6" s="203"/>
      <c r="R6" s="202" t="s">
        <v>120</v>
      </c>
      <c r="S6" s="203"/>
      <c r="T6" s="203"/>
      <c r="U6" s="203"/>
      <c r="V6" s="205"/>
      <c r="W6" s="206"/>
      <c r="X6" s="206"/>
      <c r="Y6" s="207"/>
      <c r="Z6" s="205"/>
      <c r="AA6" s="206"/>
      <c r="AB6" s="206"/>
      <c r="AC6" s="207"/>
      <c r="AD6" s="205"/>
      <c r="AE6" s="206"/>
      <c r="AF6" s="206"/>
      <c r="AG6" s="207"/>
      <c r="AH6" s="202" t="s">
        <v>121</v>
      </c>
      <c r="AI6" s="203"/>
      <c r="AJ6" s="203"/>
      <c r="AK6" s="203"/>
      <c r="AL6" s="202" t="s">
        <v>122</v>
      </c>
      <c r="AM6" s="203"/>
      <c r="AN6" s="203"/>
      <c r="AO6" s="203"/>
      <c r="AP6" s="202" t="s">
        <v>123</v>
      </c>
      <c r="AQ6" s="203"/>
      <c r="AR6" s="203"/>
      <c r="AS6" s="203"/>
      <c r="AT6" s="202" t="s">
        <v>124</v>
      </c>
      <c r="AU6" s="203"/>
      <c r="AV6" s="203"/>
      <c r="AW6" s="203"/>
      <c r="AX6" s="205"/>
      <c r="AY6" s="206"/>
      <c r="AZ6" s="206"/>
      <c r="BA6" s="207"/>
      <c r="BB6" s="201" t="s">
        <v>125</v>
      </c>
      <c r="BC6" s="201"/>
      <c r="BD6" s="201"/>
      <c r="BE6" s="201"/>
      <c r="BF6" s="211" t="s">
        <v>126</v>
      </c>
      <c r="BG6" s="212"/>
      <c r="BH6" s="212"/>
      <c r="BI6" s="213"/>
      <c r="BJ6" s="205"/>
      <c r="BK6" s="206"/>
      <c r="BL6" s="206"/>
      <c r="BM6" s="207"/>
      <c r="BN6" s="202" t="s">
        <v>127</v>
      </c>
      <c r="BO6" s="203"/>
      <c r="BP6" s="203"/>
      <c r="BQ6" s="203"/>
      <c r="BR6" s="202" t="s">
        <v>128</v>
      </c>
      <c r="BS6" s="203"/>
      <c r="BT6" s="203"/>
      <c r="BU6" s="203"/>
      <c r="BV6" s="201" t="s">
        <v>129</v>
      </c>
      <c r="BW6" s="201"/>
      <c r="BX6" s="201"/>
      <c r="BY6" s="201"/>
      <c r="BZ6" s="202" t="s">
        <v>130</v>
      </c>
      <c r="CA6" s="203"/>
      <c r="CB6" s="203"/>
      <c r="CC6" s="203"/>
      <c r="CD6" s="202" t="s">
        <v>131</v>
      </c>
      <c r="CE6" s="203"/>
      <c r="CF6" s="203"/>
      <c r="CG6" s="203"/>
      <c r="CH6" s="205"/>
      <c r="CI6" s="206"/>
      <c r="CJ6" s="206"/>
      <c r="CK6" s="207"/>
      <c r="CL6" s="205"/>
      <c r="CM6" s="206"/>
      <c r="CN6" s="206"/>
      <c r="CO6" s="207"/>
      <c r="CP6" s="201" t="s">
        <v>132</v>
      </c>
      <c r="CQ6" s="201"/>
      <c r="CR6" s="201"/>
      <c r="CS6" s="201"/>
      <c r="CT6" s="201" t="s">
        <v>133</v>
      </c>
      <c r="CU6" s="201"/>
      <c r="CV6" s="201"/>
      <c r="CW6" s="201"/>
      <c r="CX6" s="205"/>
      <c r="CY6" s="206"/>
      <c r="CZ6" s="206"/>
      <c r="DA6" s="207"/>
      <c r="DB6" s="202" t="s">
        <v>134</v>
      </c>
      <c r="DC6" s="203"/>
      <c r="DD6" s="203"/>
      <c r="DE6" s="204"/>
      <c r="DF6" s="205"/>
      <c r="DG6" s="206"/>
      <c r="DH6" s="206"/>
      <c r="DI6" s="207"/>
      <c r="DJ6" s="205"/>
      <c r="DK6" s="206"/>
      <c r="DL6" s="206"/>
      <c r="DM6" s="206"/>
      <c r="DN6" s="206"/>
      <c r="DO6" s="207"/>
      <c r="DP6" s="139"/>
      <c r="DQ6" s="139"/>
    </row>
    <row r="7" spans="2:121" s="60" customFormat="1" ht="72.75" customHeight="1">
      <c r="B7" s="216"/>
      <c r="C7" s="217"/>
      <c r="D7" s="199" t="s">
        <v>135</v>
      </c>
      <c r="E7" s="200"/>
      <c r="F7" s="195" t="s">
        <v>63</v>
      </c>
      <c r="G7" s="195"/>
      <c r="H7" s="195" t="s">
        <v>64</v>
      </c>
      <c r="I7" s="195"/>
      <c r="J7" s="195" t="s">
        <v>63</v>
      </c>
      <c r="K7" s="195"/>
      <c r="L7" s="195" t="s">
        <v>64</v>
      </c>
      <c r="M7" s="195"/>
      <c r="N7" s="195" t="s">
        <v>63</v>
      </c>
      <c r="O7" s="195"/>
      <c r="P7" s="195" t="s">
        <v>64</v>
      </c>
      <c r="Q7" s="195"/>
      <c r="R7" s="195" t="s">
        <v>63</v>
      </c>
      <c r="S7" s="195"/>
      <c r="T7" s="195" t="s">
        <v>64</v>
      </c>
      <c r="U7" s="195"/>
      <c r="V7" s="195" t="s">
        <v>63</v>
      </c>
      <c r="W7" s="195"/>
      <c r="X7" s="195" t="s">
        <v>64</v>
      </c>
      <c r="Y7" s="195"/>
      <c r="Z7" s="195" t="s">
        <v>63</v>
      </c>
      <c r="AA7" s="195"/>
      <c r="AB7" s="195" t="s">
        <v>64</v>
      </c>
      <c r="AC7" s="195"/>
      <c r="AD7" s="195" t="s">
        <v>63</v>
      </c>
      <c r="AE7" s="195"/>
      <c r="AF7" s="195" t="s">
        <v>64</v>
      </c>
      <c r="AG7" s="195"/>
      <c r="AH7" s="195" t="s">
        <v>63</v>
      </c>
      <c r="AI7" s="195"/>
      <c r="AJ7" s="195" t="s">
        <v>64</v>
      </c>
      <c r="AK7" s="195"/>
      <c r="AL7" s="195" t="s">
        <v>63</v>
      </c>
      <c r="AM7" s="195"/>
      <c r="AN7" s="195" t="s">
        <v>64</v>
      </c>
      <c r="AO7" s="195"/>
      <c r="AP7" s="195" t="s">
        <v>63</v>
      </c>
      <c r="AQ7" s="195"/>
      <c r="AR7" s="195" t="s">
        <v>64</v>
      </c>
      <c r="AS7" s="195"/>
      <c r="AT7" s="195" t="s">
        <v>63</v>
      </c>
      <c r="AU7" s="195"/>
      <c r="AV7" s="195" t="s">
        <v>64</v>
      </c>
      <c r="AW7" s="195"/>
      <c r="AX7" s="195" t="s">
        <v>63</v>
      </c>
      <c r="AY7" s="195"/>
      <c r="AZ7" s="195" t="s">
        <v>64</v>
      </c>
      <c r="BA7" s="195"/>
      <c r="BB7" s="195" t="s">
        <v>63</v>
      </c>
      <c r="BC7" s="195"/>
      <c r="BD7" s="195" t="s">
        <v>64</v>
      </c>
      <c r="BE7" s="195"/>
      <c r="BF7" s="195" t="s">
        <v>63</v>
      </c>
      <c r="BG7" s="195"/>
      <c r="BH7" s="195" t="s">
        <v>64</v>
      </c>
      <c r="BI7" s="195"/>
      <c r="BJ7" s="195" t="s">
        <v>63</v>
      </c>
      <c r="BK7" s="195"/>
      <c r="BL7" s="195" t="s">
        <v>64</v>
      </c>
      <c r="BM7" s="195"/>
      <c r="BN7" s="195" t="s">
        <v>63</v>
      </c>
      <c r="BO7" s="195"/>
      <c r="BP7" s="195" t="s">
        <v>64</v>
      </c>
      <c r="BQ7" s="195"/>
      <c r="BR7" s="195" t="s">
        <v>63</v>
      </c>
      <c r="BS7" s="195"/>
      <c r="BT7" s="195" t="s">
        <v>64</v>
      </c>
      <c r="BU7" s="195"/>
      <c r="BV7" s="195" t="s">
        <v>63</v>
      </c>
      <c r="BW7" s="195"/>
      <c r="BX7" s="195" t="s">
        <v>64</v>
      </c>
      <c r="BY7" s="195"/>
      <c r="BZ7" s="195" t="s">
        <v>63</v>
      </c>
      <c r="CA7" s="195"/>
      <c r="CB7" s="195" t="s">
        <v>64</v>
      </c>
      <c r="CC7" s="195"/>
      <c r="CD7" s="195" t="s">
        <v>63</v>
      </c>
      <c r="CE7" s="195"/>
      <c r="CF7" s="195" t="s">
        <v>64</v>
      </c>
      <c r="CG7" s="195"/>
      <c r="CH7" s="195" t="s">
        <v>63</v>
      </c>
      <c r="CI7" s="195"/>
      <c r="CJ7" s="195" t="s">
        <v>64</v>
      </c>
      <c r="CK7" s="195"/>
      <c r="CL7" s="195" t="s">
        <v>63</v>
      </c>
      <c r="CM7" s="195"/>
      <c r="CN7" s="195" t="s">
        <v>64</v>
      </c>
      <c r="CO7" s="195"/>
      <c r="CP7" s="195" t="s">
        <v>63</v>
      </c>
      <c r="CQ7" s="195"/>
      <c r="CR7" s="195" t="s">
        <v>64</v>
      </c>
      <c r="CS7" s="195"/>
      <c r="CT7" s="195" t="s">
        <v>63</v>
      </c>
      <c r="CU7" s="195"/>
      <c r="CV7" s="195" t="s">
        <v>64</v>
      </c>
      <c r="CW7" s="195"/>
      <c r="CX7" s="195" t="s">
        <v>63</v>
      </c>
      <c r="CY7" s="195"/>
      <c r="CZ7" s="195" t="s">
        <v>64</v>
      </c>
      <c r="DA7" s="195"/>
      <c r="DB7" s="195" t="s">
        <v>63</v>
      </c>
      <c r="DC7" s="195"/>
      <c r="DD7" s="195" t="s">
        <v>64</v>
      </c>
      <c r="DE7" s="195"/>
      <c r="DF7" s="195" t="s">
        <v>63</v>
      </c>
      <c r="DG7" s="195"/>
      <c r="DH7" s="195" t="s">
        <v>64</v>
      </c>
      <c r="DI7" s="195"/>
      <c r="DJ7" s="196" t="s">
        <v>136</v>
      </c>
      <c r="DK7" s="197"/>
      <c r="DL7" s="195" t="s">
        <v>63</v>
      </c>
      <c r="DM7" s="195"/>
      <c r="DN7" s="195" t="s">
        <v>64</v>
      </c>
      <c r="DO7" s="195"/>
      <c r="DP7" s="195" t="s">
        <v>64</v>
      </c>
      <c r="DQ7" s="195"/>
    </row>
    <row r="8" spans="2:121" s="60" customFormat="1" ht="32.25" customHeight="1">
      <c r="B8" s="216"/>
      <c r="C8" s="217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7" t="s">
        <v>61</v>
      </c>
      <c r="DG8" s="68" t="s">
        <v>62</v>
      </c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</row>
    <row r="9" spans="2:121" s="60" customFormat="1" ht="15" customHeight="1">
      <c r="B9" s="69"/>
      <c r="C9" s="53">
        <v>1</v>
      </c>
      <c r="D9" s="53">
        <f>C9+1</f>
        <v>2</v>
      </c>
      <c r="E9" s="53">
        <f aca="true" t="shared" si="0" ref="E9:BP9">D9+1</f>
        <v>3</v>
      </c>
      <c r="F9" s="53">
        <f t="shared" si="0"/>
        <v>4</v>
      </c>
      <c r="G9" s="53">
        <f t="shared" si="0"/>
        <v>5</v>
      </c>
      <c r="H9" s="53">
        <f t="shared" si="0"/>
        <v>6</v>
      </c>
      <c r="I9" s="53">
        <f t="shared" si="0"/>
        <v>7</v>
      </c>
      <c r="J9" s="53">
        <f t="shared" si="0"/>
        <v>8</v>
      </c>
      <c r="K9" s="53">
        <f t="shared" si="0"/>
        <v>9</v>
      </c>
      <c r="L9" s="53">
        <f t="shared" si="0"/>
        <v>10</v>
      </c>
      <c r="M9" s="53">
        <f t="shared" si="0"/>
        <v>11</v>
      </c>
      <c r="N9" s="53">
        <f t="shared" si="0"/>
        <v>12</v>
      </c>
      <c r="O9" s="53">
        <f t="shared" si="0"/>
        <v>13</v>
      </c>
      <c r="P9" s="53">
        <f t="shared" si="0"/>
        <v>14</v>
      </c>
      <c r="Q9" s="53">
        <f t="shared" si="0"/>
        <v>15</v>
      </c>
      <c r="R9" s="53">
        <f t="shared" si="0"/>
        <v>16</v>
      </c>
      <c r="S9" s="53">
        <f t="shared" si="0"/>
        <v>17</v>
      </c>
      <c r="T9" s="53">
        <f t="shared" si="0"/>
        <v>18</v>
      </c>
      <c r="U9" s="53">
        <f t="shared" si="0"/>
        <v>19</v>
      </c>
      <c r="V9" s="53">
        <f t="shared" si="0"/>
        <v>20</v>
      </c>
      <c r="W9" s="53">
        <f t="shared" si="0"/>
        <v>21</v>
      </c>
      <c r="X9" s="53">
        <f t="shared" si="0"/>
        <v>22</v>
      </c>
      <c r="Y9" s="53">
        <f t="shared" si="0"/>
        <v>23</v>
      </c>
      <c r="Z9" s="53">
        <f t="shared" si="0"/>
        <v>24</v>
      </c>
      <c r="AA9" s="53">
        <f t="shared" si="0"/>
        <v>25</v>
      </c>
      <c r="AB9" s="53">
        <f t="shared" si="0"/>
        <v>26</v>
      </c>
      <c r="AC9" s="53">
        <f t="shared" si="0"/>
        <v>27</v>
      </c>
      <c r="AD9" s="53">
        <f t="shared" si="0"/>
        <v>28</v>
      </c>
      <c r="AE9" s="53">
        <f t="shared" si="0"/>
        <v>29</v>
      </c>
      <c r="AF9" s="53">
        <f t="shared" si="0"/>
        <v>30</v>
      </c>
      <c r="AG9" s="53">
        <f t="shared" si="0"/>
        <v>31</v>
      </c>
      <c r="AH9" s="53">
        <f t="shared" si="0"/>
        <v>32</v>
      </c>
      <c r="AI9" s="53">
        <f t="shared" si="0"/>
        <v>33</v>
      </c>
      <c r="AJ9" s="53">
        <f t="shared" si="0"/>
        <v>34</v>
      </c>
      <c r="AK9" s="53">
        <f t="shared" si="0"/>
        <v>35</v>
      </c>
      <c r="AL9" s="53">
        <f t="shared" si="0"/>
        <v>36</v>
      </c>
      <c r="AM9" s="53">
        <f t="shared" si="0"/>
        <v>37</v>
      </c>
      <c r="AN9" s="53">
        <f t="shared" si="0"/>
        <v>38</v>
      </c>
      <c r="AO9" s="53">
        <f t="shared" si="0"/>
        <v>39</v>
      </c>
      <c r="AP9" s="53">
        <f t="shared" si="0"/>
        <v>40</v>
      </c>
      <c r="AQ9" s="53">
        <f t="shared" si="0"/>
        <v>41</v>
      </c>
      <c r="AR9" s="53">
        <f t="shared" si="0"/>
        <v>42</v>
      </c>
      <c r="AS9" s="53">
        <f t="shared" si="0"/>
        <v>43</v>
      </c>
      <c r="AT9" s="53">
        <f t="shared" si="0"/>
        <v>44</v>
      </c>
      <c r="AU9" s="53">
        <f t="shared" si="0"/>
        <v>45</v>
      </c>
      <c r="AV9" s="53">
        <f t="shared" si="0"/>
        <v>46</v>
      </c>
      <c r="AW9" s="53">
        <f t="shared" si="0"/>
        <v>47</v>
      </c>
      <c r="AX9" s="53">
        <f t="shared" si="0"/>
        <v>48</v>
      </c>
      <c r="AY9" s="53">
        <f t="shared" si="0"/>
        <v>49</v>
      </c>
      <c r="AZ9" s="53">
        <f t="shared" si="0"/>
        <v>50</v>
      </c>
      <c r="BA9" s="53">
        <f t="shared" si="0"/>
        <v>51</v>
      </c>
      <c r="BB9" s="53">
        <f t="shared" si="0"/>
        <v>52</v>
      </c>
      <c r="BC9" s="53">
        <f t="shared" si="0"/>
        <v>53</v>
      </c>
      <c r="BD9" s="53">
        <f t="shared" si="0"/>
        <v>54</v>
      </c>
      <c r="BE9" s="53">
        <f t="shared" si="0"/>
        <v>55</v>
      </c>
      <c r="BF9" s="53">
        <f t="shared" si="0"/>
        <v>56</v>
      </c>
      <c r="BG9" s="53">
        <f t="shared" si="0"/>
        <v>57</v>
      </c>
      <c r="BH9" s="53">
        <f t="shared" si="0"/>
        <v>58</v>
      </c>
      <c r="BI9" s="53">
        <f t="shared" si="0"/>
        <v>59</v>
      </c>
      <c r="BJ9" s="53">
        <f t="shared" si="0"/>
        <v>60</v>
      </c>
      <c r="BK9" s="53">
        <f t="shared" si="0"/>
        <v>61</v>
      </c>
      <c r="BL9" s="53">
        <f t="shared" si="0"/>
        <v>62</v>
      </c>
      <c r="BM9" s="53">
        <f t="shared" si="0"/>
        <v>63</v>
      </c>
      <c r="BN9" s="53">
        <f t="shared" si="0"/>
        <v>64</v>
      </c>
      <c r="BO9" s="53">
        <f t="shared" si="0"/>
        <v>65</v>
      </c>
      <c r="BP9" s="53">
        <f t="shared" si="0"/>
        <v>66</v>
      </c>
      <c r="BQ9" s="53">
        <f aca="true" t="shared" si="1" ref="BQ9:DQ9">BP9+1</f>
        <v>67</v>
      </c>
      <c r="BR9" s="53">
        <f t="shared" si="1"/>
        <v>68</v>
      </c>
      <c r="BS9" s="53">
        <f t="shared" si="1"/>
        <v>69</v>
      </c>
      <c r="BT9" s="53">
        <f t="shared" si="1"/>
        <v>70</v>
      </c>
      <c r="BU9" s="53">
        <f t="shared" si="1"/>
        <v>71</v>
      </c>
      <c r="BV9" s="53">
        <f t="shared" si="1"/>
        <v>72</v>
      </c>
      <c r="BW9" s="53">
        <f t="shared" si="1"/>
        <v>73</v>
      </c>
      <c r="BX9" s="53">
        <f t="shared" si="1"/>
        <v>74</v>
      </c>
      <c r="BY9" s="53">
        <f t="shared" si="1"/>
        <v>75</v>
      </c>
      <c r="BZ9" s="53">
        <f t="shared" si="1"/>
        <v>76</v>
      </c>
      <c r="CA9" s="53">
        <f t="shared" si="1"/>
        <v>77</v>
      </c>
      <c r="CB9" s="53">
        <f t="shared" si="1"/>
        <v>78</v>
      </c>
      <c r="CC9" s="53">
        <f t="shared" si="1"/>
        <v>79</v>
      </c>
      <c r="CD9" s="53">
        <f t="shared" si="1"/>
        <v>80</v>
      </c>
      <c r="CE9" s="53">
        <f t="shared" si="1"/>
        <v>81</v>
      </c>
      <c r="CF9" s="53">
        <f t="shared" si="1"/>
        <v>82</v>
      </c>
      <c r="CG9" s="53">
        <f t="shared" si="1"/>
        <v>83</v>
      </c>
      <c r="CH9" s="53">
        <f t="shared" si="1"/>
        <v>84</v>
      </c>
      <c r="CI9" s="53">
        <f t="shared" si="1"/>
        <v>85</v>
      </c>
      <c r="CJ9" s="53">
        <f t="shared" si="1"/>
        <v>86</v>
      </c>
      <c r="CK9" s="53">
        <f t="shared" si="1"/>
        <v>87</v>
      </c>
      <c r="CL9" s="53">
        <f t="shared" si="1"/>
        <v>88</v>
      </c>
      <c r="CM9" s="53">
        <f t="shared" si="1"/>
        <v>89</v>
      </c>
      <c r="CN9" s="53">
        <f t="shared" si="1"/>
        <v>90</v>
      </c>
      <c r="CO9" s="53">
        <f t="shared" si="1"/>
        <v>91</v>
      </c>
      <c r="CP9" s="53">
        <f t="shared" si="1"/>
        <v>92</v>
      </c>
      <c r="CQ9" s="53">
        <f t="shared" si="1"/>
        <v>93</v>
      </c>
      <c r="CR9" s="53">
        <f t="shared" si="1"/>
        <v>94</v>
      </c>
      <c r="CS9" s="53">
        <f t="shared" si="1"/>
        <v>95</v>
      </c>
      <c r="CT9" s="53">
        <f t="shared" si="1"/>
        <v>96</v>
      </c>
      <c r="CU9" s="53">
        <f t="shared" si="1"/>
        <v>97</v>
      </c>
      <c r="CV9" s="53">
        <f t="shared" si="1"/>
        <v>98</v>
      </c>
      <c r="CW9" s="53">
        <f t="shared" si="1"/>
        <v>99</v>
      </c>
      <c r="CX9" s="53">
        <f t="shared" si="1"/>
        <v>100</v>
      </c>
      <c r="CY9" s="53">
        <f t="shared" si="1"/>
        <v>101</v>
      </c>
      <c r="CZ9" s="53">
        <f t="shared" si="1"/>
        <v>102</v>
      </c>
      <c r="DA9" s="53">
        <f t="shared" si="1"/>
        <v>103</v>
      </c>
      <c r="DB9" s="53">
        <f t="shared" si="1"/>
        <v>104</v>
      </c>
      <c r="DC9" s="53">
        <f t="shared" si="1"/>
        <v>105</v>
      </c>
      <c r="DD9" s="53">
        <f t="shared" si="1"/>
        <v>106</v>
      </c>
      <c r="DE9" s="53">
        <f t="shared" si="1"/>
        <v>107</v>
      </c>
      <c r="DF9" s="53">
        <f t="shared" si="1"/>
        <v>108</v>
      </c>
      <c r="DG9" s="53">
        <f t="shared" si="1"/>
        <v>109</v>
      </c>
      <c r="DH9" s="53">
        <f t="shared" si="1"/>
        <v>110</v>
      </c>
      <c r="DI9" s="53">
        <f t="shared" si="1"/>
        <v>111</v>
      </c>
      <c r="DJ9" s="53">
        <f t="shared" si="1"/>
        <v>112</v>
      </c>
      <c r="DK9" s="53">
        <f t="shared" si="1"/>
        <v>113</v>
      </c>
      <c r="DL9" s="53">
        <f t="shared" si="1"/>
        <v>114</v>
      </c>
      <c r="DM9" s="53">
        <f t="shared" si="1"/>
        <v>115</v>
      </c>
      <c r="DN9" s="53">
        <f t="shared" si="1"/>
        <v>116</v>
      </c>
      <c r="DO9" s="53">
        <f t="shared" si="1"/>
        <v>117</v>
      </c>
      <c r="DP9" s="53">
        <f t="shared" si="1"/>
        <v>118</v>
      </c>
      <c r="DQ9" s="53">
        <f t="shared" si="1"/>
        <v>119</v>
      </c>
    </row>
    <row r="10" spans="2:133" s="70" customFormat="1" ht="21" customHeight="1">
      <c r="B10" s="71">
        <v>1</v>
      </c>
      <c r="C10" s="72" t="s">
        <v>94</v>
      </c>
      <c r="D10" s="73">
        <f>F10+H10-DP10</f>
        <v>6653294.408100001</v>
      </c>
      <c r="E10" s="73">
        <f>G10+I10-DQ10</f>
        <v>775997.6366</v>
      </c>
      <c r="F10" s="73">
        <f>J10+V10+Z10+AD10+AX10+BJ10+CH10+CL10+CX10+DF10+DL10</f>
        <v>6013610.7</v>
      </c>
      <c r="G10" s="73">
        <f>K10+W10+AA10+AE10+AY10+BK10+CI10+CM10+CY10+DG10+DM10</f>
        <v>784339.5597999999</v>
      </c>
      <c r="H10" s="73">
        <f>L10+X10+AB10+AF10+AZ10+BL10+CJ10+CN10+CZ10+DH10+DN10</f>
        <v>1401935.9081000001</v>
      </c>
      <c r="I10" s="73">
        <f>M10+Y10+AC10+AG10+BA10+BM10+CK10+CO10+DA10+DI10+DO10</f>
        <v>-8341.923200000003</v>
      </c>
      <c r="J10" s="73">
        <v>1125177.2</v>
      </c>
      <c r="K10" s="73">
        <v>133965.7413</v>
      </c>
      <c r="L10" s="73">
        <v>58408.4</v>
      </c>
      <c r="M10" s="73">
        <v>7395.69</v>
      </c>
      <c r="N10" s="73">
        <v>859042.2</v>
      </c>
      <c r="O10" s="73">
        <v>128118.2923</v>
      </c>
      <c r="P10" s="73">
        <v>42908.4</v>
      </c>
      <c r="Q10" s="73">
        <v>5951.94</v>
      </c>
      <c r="R10" s="73">
        <v>258135</v>
      </c>
      <c r="S10" s="73">
        <v>5847.449</v>
      </c>
      <c r="T10" s="73">
        <v>0</v>
      </c>
      <c r="U10" s="73">
        <v>0</v>
      </c>
      <c r="V10" s="73">
        <v>2400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312359.8</v>
      </c>
      <c r="AE10" s="73">
        <v>24511.528</v>
      </c>
      <c r="AF10" s="73">
        <v>637209.2081</v>
      </c>
      <c r="AG10" s="73">
        <v>-18331.455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312359.8</v>
      </c>
      <c r="AQ10" s="73">
        <v>24511.528</v>
      </c>
      <c r="AR10" s="73">
        <v>2180474.2081</v>
      </c>
      <c r="AS10" s="73">
        <v>117003.762</v>
      </c>
      <c r="AT10" s="73">
        <v>0</v>
      </c>
      <c r="AU10" s="73">
        <v>0</v>
      </c>
      <c r="AV10" s="73">
        <v>-1543265</v>
      </c>
      <c r="AW10" s="73">
        <v>-135335.217</v>
      </c>
      <c r="AX10" s="73">
        <v>894633.9</v>
      </c>
      <c r="AY10" s="73">
        <v>142779.7445</v>
      </c>
      <c r="AZ10" s="73">
        <v>145545.7</v>
      </c>
      <c r="BA10" s="73">
        <v>83.9</v>
      </c>
      <c r="BB10" s="73">
        <v>701684.9</v>
      </c>
      <c r="BC10" s="73">
        <v>123720.563</v>
      </c>
      <c r="BD10" s="73">
        <v>2000</v>
      </c>
      <c r="BE10" s="73">
        <v>83.9</v>
      </c>
      <c r="BF10" s="73">
        <v>192949</v>
      </c>
      <c r="BG10" s="73">
        <v>19059.1815</v>
      </c>
      <c r="BH10" s="73">
        <v>143545.7</v>
      </c>
      <c r="BI10" s="73">
        <v>0</v>
      </c>
      <c r="BJ10" s="73">
        <v>481855.1</v>
      </c>
      <c r="BK10" s="73">
        <v>86815.403</v>
      </c>
      <c r="BL10" s="73">
        <v>550272.6</v>
      </c>
      <c r="BM10" s="73">
        <v>2509.9418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200715.7</v>
      </c>
      <c r="CA10" s="73">
        <v>57493.4149</v>
      </c>
      <c r="CB10" s="73">
        <v>41800</v>
      </c>
      <c r="CC10" s="73">
        <v>0</v>
      </c>
      <c r="CD10" s="73">
        <v>281139.4</v>
      </c>
      <c r="CE10" s="73">
        <v>29321.9881</v>
      </c>
      <c r="CF10" s="73">
        <v>508472.6</v>
      </c>
      <c r="CG10" s="73">
        <v>2509.9418</v>
      </c>
      <c r="CH10" s="73">
        <v>0</v>
      </c>
      <c r="CI10" s="73">
        <v>0</v>
      </c>
      <c r="CJ10" s="73">
        <v>0</v>
      </c>
      <c r="CK10" s="73">
        <v>0</v>
      </c>
      <c r="CL10" s="73">
        <v>1495163.7</v>
      </c>
      <c r="CM10" s="73">
        <v>253299.66</v>
      </c>
      <c r="CN10" s="73">
        <v>10500</v>
      </c>
      <c r="CO10" s="73">
        <v>0</v>
      </c>
      <c r="CP10" s="73">
        <v>759799.6</v>
      </c>
      <c r="CQ10" s="73">
        <v>130131</v>
      </c>
      <c r="CR10" s="73">
        <v>10500</v>
      </c>
      <c r="CS10" s="73">
        <v>0</v>
      </c>
      <c r="CT10" s="73">
        <v>616686.4</v>
      </c>
      <c r="CU10" s="73">
        <v>109241.2</v>
      </c>
      <c r="CV10" s="73">
        <v>0</v>
      </c>
      <c r="CW10" s="73">
        <v>0</v>
      </c>
      <c r="CX10" s="73">
        <v>869203.8</v>
      </c>
      <c r="CY10" s="73">
        <v>139241.483</v>
      </c>
      <c r="CZ10" s="73">
        <v>0</v>
      </c>
      <c r="DA10" s="73">
        <v>0</v>
      </c>
      <c r="DB10" s="73">
        <v>817402</v>
      </c>
      <c r="DC10" s="73">
        <v>129830.02</v>
      </c>
      <c r="DD10" s="73">
        <v>0</v>
      </c>
      <c r="DE10" s="73">
        <v>0</v>
      </c>
      <c r="DF10" s="73">
        <v>70565</v>
      </c>
      <c r="DG10" s="73">
        <v>3726</v>
      </c>
      <c r="DH10" s="73">
        <v>0</v>
      </c>
      <c r="DI10" s="73">
        <v>0</v>
      </c>
      <c r="DJ10" s="73">
        <f>DL10+DN10-DP10</f>
        <v>0</v>
      </c>
      <c r="DK10" s="73">
        <f>DM10+DO10-DQ10</f>
        <v>0</v>
      </c>
      <c r="DL10" s="73">
        <v>762252.2</v>
      </c>
      <c r="DM10" s="73">
        <v>0</v>
      </c>
      <c r="DN10" s="73">
        <v>0</v>
      </c>
      <c r="DO10" s="73">
        <v>0</v>
      </c>
      <c r="DP10" s="73">
        <v>762252.2</v>
      </c>
      <c r="DQ10" s="73">
        <v>0</v>
      </c>
      <c r="DS10" s="227"/>
      <c r="DU10" s="227"/>
      <c r="DW10" s="227"/>
      <c r="DY10" s="227"/>
      <c r="EA10" s="227"/>
      <c r="EC10" s="227"/>
    </row>
    <row r="11" spans="2:133" s="70" customFormat="1" ht="21" customHeight="1">
      <c r="B11" s="71">
        <v>2</v>
      </c>
      <c r="C11" s="72" t="s">
        <v>95</v>
      </c>
      <c r="D11" s="73">
        <f aca="true" t="shared" si="2" ref="D11:E15">F11+H11-DP11</f>
        <v>3407947.9244000004</v>
      </c>
      <c r="E11" s="73">
        <f t="shared" si="2"/>
        <v>654949.6255000001</v>
      </c>
      <c r="F11" s="73">
        <f aca="true" t="shared" si="3" ref="F11:I15">J11+V11+Z11+AD11+AX11+BJ11+CH11+CL11+CX11+DF11+DL11</f>
        <v>2632642.6</v>
      </c>
      <c r="G11" s="73">
        <f t="shared" si="3"/>
        <v>356472.42850000004</v>
      </c>
      <c r="H11" s="73">
        <f t="shared" si="3"/>
        <v>780850.1244</v>
      </c>
      <c r="I11" s="73">
        <f t="shared" si="3"/>
        <v>298477.19700000004</v>
      </c>
      <c r="J11" s="73">
        <v>670924</v>
      </c>
      <c r="K11" s="73">
        <v>107392.3215</v>
      </c>
      <c r="L11" s="73">
        <v>57000</v>
      </c>
      <c r="M11" s="73">
        <v>1310</v>
      </c>
      <c r="N11" s="73">
        <v>574090</v>
      </c>
      <c r="O11" s="73">
        <v>103730.2215</v>
      </c>
      <c r="P11" s="73">
        <v>57000</v>
      </c>
      <c r="Q11" s="73">
        <v>1310</v>
      </c>
      <c r="R11" s="73">
        <v>85050</v>
      </c>
      <c r="S11" s="73">
        <v>2051.8</v>
      </c>
      <c r="T11" s="73">
        <v>0</v>
      </c>
      <c r="U11" s="73">
        <v>0</v>
      </c>
      <c r="V11" s="73">
        <v>4000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144436</v>
      </c>
      <c r="AE11" s="73">
        <v>0</v>
      </c>
      <c r="AF11" s="73">
        <v>312570.1244</v>
      </c>
      <c r="AG11" s="73">
        <v>64351.763</v>
      </c>
      <c r="AH11" s="73">
        <v>54187.6</v>
      </c>
      <c r="AI11" s="73">
        <v>0</v>
      </c>
      <c r="AJ11" s="73">
        <v>72577.8</v>
      </c>
      <c r="AK11" s="73">
        <v>69768.4</v>
      </c>
      <c r="AL11" s="73">
        <v>0</v>
      </c>
      <c r="AM11" s="73">
        <v>0</v>
      </c>
      <c r="AN11" s="73">
        <v>29774.2</v>
      </c>
      <c r="AO11" s="73">
        <v>0</v>
      </c>
      <c r="AP11" s="73">
        <v>90248.4</v>
      </c>
      <c r="AQ11" s="73">
        <v>0</v>
      </c>
      <c r="AR11" s="73">
        <v>215218.1244</v>
      </c>
      <c r="AS11" s="73">
        <v>495</v>
      </c>
      <c r="AT11" s="73">
        <v>0</v>
      </c>
      <c r="AU11" s="73">
        <v>0</v>
      </c>
      <c r="AV11" s="73">
        <v>-5000</v>
      </c>
      <c r="AW11" s="73">
        <v>-5911.637</v>
      </c>
      <c r="AX11" s="73">
        <v>272220</v>
      </c>
      <c r="AY11" s="73">
        <v>42527.6913</v>
      </c>
      <c r="AZ11" s="73">
        <v>0</v>
      </c>
      <c r="BA11" s="73">
        <v>0</v>
      </c>
      <c r="BB11" s="73">
        <v>52000</v>
      </c>
      <c r="BC11" s="73">
        <v>7671.9673</v>
      </c>
      <c r="BD11" s="73">
        <v>0</v>
      </c>
      <c r="BE11" s="73">
        <v>0</v>
      </c>
      <c r="BF11" s="73">
        <v>220220</v>
      </c>
      <c r="BG11" s="73">
        <v>34855.724</v>
      </c>
      <c r="BH11" s="73">
        <v>0</v>
      </c>
      <c r="BI11" s="73">
        <v>0</v>
      </c>
      <c r="BJ11" s="73">
        <v>55000</v>
      </c>
      <c r="BK11" s="73">
        <v>18042.1018</v>
      </c>
      <c r="BL11" s="73">
        <v>1080</v>
      </c>
      <c r="BM11" s="73">
        <v>1080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1000</v>
      </c>
      <c r="BW11" s="73">
        <v>0</v>
      </c>
      <c r="BX11" s="73">
        <v>0</v>
      </c>
      <c r="BY11" s="73">
        <v>0</v>
      </c>
      <c r="BZ11" s="73">
        <v>54000</v>
      </c>
      <c r="CA11" s="73">
        <v>18042.1018</v>
      </c>
      <c r="CB11" s="73">
        <v>0</v>
      </c>
      <c r="CC11" s="73">
        <v>0</v>
      </c>
      <c r="CD11" s="73">
        <v>0</v>
      </c>
      <c r="CE11" s="73">
        <v>0</v>
      </c>
      <c r="CF11" s="73">
        <v>1080</v>
      </c>
      <c r="CG11" s="73">
        <v>1080</v>
      </c>
      <c r="CH11" s="73">
        <v>0</v>
      </c>
      <c r="CI11" s="73">
        <v>0</v>
      </c>
      <c r="CJ11" s="73">
        <v>0</v>
      </c>
      <c r="CK11" s="73">
        <v>0</v>
      </c>
      <c r="CL11" s="73">
        <v>140917</v>
      </c>
      <c r="CM11" s="73">
        <v>28028.301</v>
      </c>
      <c r="CN11" s="73">
        <v>247.8</v>
      </c>
      <c r="CO11" s="73">
        <v>119.739</v>
      </c>
      <c r="CP11" s="73">
        <v>136217</v>
      </c>
      <c r="CQ11" s="73">
        <v>28028.301</v>
      </c>
      <c r="CR11" s="73">
        <v>247.8</v>
      </c>
      <c r="CS11" s="73">
        <v>119.739</v>
      </c>
      <c r="CT11" s="73">
        <v>74072</v>
      </c>
      <c r="CU11" s="73">
        <v>17689.471</v>
      </c>
      <c r="CV11" s="73">
        <v>247.8</v>
      </c>
      <c r="CW11" s="73">
        <v>119.739</v>
      </c>
      <c r="CX11" s="73">
        <v>811511.6</v>
      </c>
      <c r="CY11" s="73">
        <v>158552.0129</v>
      </c>
      <c r="CZ11" s="73">
        <v>409952.2</v>
      </c>
      <c r="DA11" s="73">
        <v>231615.695</v>
      </c>
      <c r="DB11" s="73">
        <v>517361</v>
      </c>
      <c r="DC11" s="73">
        <v>96857.339</v>
      </c>
      <c r="DD11" s="73">
        <v>409952.2</v>
      </c>
      <c r="DE11" s="73">
        <v>231615.695</v>
      </c>
      <c r="DF11" s="73">
        <v>18000</v>
      </c>
      <c r="DG11" s="73">
        <v>1930</v>
      </c>
      <c r="DH11" s="73">
        <v>0</v>
      </c>
      <c r="DI11" s="73">
        <v>0</v>
      </c>
      <c r="DJ11" s="73">
        <f aca="true" t="shared" si="4" ref="DJ11:DK15">DL11+DN11-DP11</f>
        <v>510089.2</v>
      </c>
      <c r="DK11" s="73">
        <f t="shared" si="4"/>
        <v>0</v>
      </c>
      <c r="DL11" s="73">
        <v>515634</v>
      </c>
      <c r="DM11" s="73">
        <v>0</v>
      </c>
      <c r="DN11" s="73">
        <v>0</v>
      </c>
      <c r="DO11" s="73">
        <v>0</v>
      </c>
      <c r="DP11" s="73">
        <v>5544.8</v>
      </c>
      <c r="DQ11" s="73">
        <v>0</v>
      </c>
      <c r="DS11" s="227"/>
      <c r="DU11" s="227"/>
      <c r="DW11" s="227"/>
      <c r="DY11" s="227"/>
      <c r="EA11" s="227"/>
      <c r="EC11" s="227"/>
    </row>
    <row r="12" spans="2:133" s="70" customFormat="1" ht="21.75" customHeight="1">
      <c r="B12" s="71">
        <v>3</v>
      </c>
      <c r="C12" s="72" t="s">
        <v>96</v>
      </c>
      <c r="D12" s="73">
        <f t="shared" si="2"/>
        <v>1248395.5066</v>
      </c>
      <c r="E12" s="73">
        <f t="shared" si="2"/>
        <v>200734.2207</v>
      </c>
      <c r="F12" s="73">
        <f t="shared" si="3"/>
        <v>1159014.1</v>
      </c>
      <c r="G12" s="73">
        <f t="shared" si="3"/>
        <v>230371.9647</v>
      </c>
      <c r="H12" s="73">
        <f t="shared" si="3"/>
        <v>299381.4066</v>
      </c>
      <c r="I12" s="73">
        <f t="shared" si="3"/>
        <v>-7637.743999999999</v>
      </c>
      <c r="J12" s="73">
        <v>323999</v>
      </c>
      <c r="K12" s="73">
        <v>80424.3339</v>
      </c>
      <c r="L12" s="73">
        <v>20950</v>
      </c>
      <c r="M12" s="73">
        <v>4327.9</v>
      </c>
      <c r="N12" s="73">
        <v>305500</v>
      </c>
      <c r="O12" s="73">
        <v>77721.5633</v>
      </c>
      <c r="P12" s="73">
        <v>15150</v>
      </c>
      <c r="Q12" s="73">
        <v>4327.9</v>
      </c>
      <c r="R12" s="73">
        <v>13300</v>
      </c>
      <c r="S12" s="73">
        <v>1985.333</v>
      </c>
      <c r="T12" s="73">
        <v>5800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30900</v>
      </c>
      <c r="AE12" s="73">
        <v>0</v>
      </c>
      <c r="AF12" s="73">
        <v>215531.4066</v>
      </c>
      <c r="AG12" s="73">
        <v>-17506.082</v>
      </c>
      <c r="AH12" s="73">
        <v>13400</v>
      </c>
      <c r="AI12" s="73">
        <v>0</v>
      </c>
      <c r="AJ12" s="73">
        <v>1000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17500</v>
      </c>
      <c r="AQ12" s="73">
        <v>0</v>
      </c>
      <c r="AR12" s="73">
        <v>214531.4066</v>
      </c>
      <c r="AS12" s="73">
        <v>0</v>
      </c>
      <c r="AT12" s="73">
        <v>0</v>
      </c>
      <c r="AU12" s="73">
        <v>0</v>
      </c>
      <c r="AV12" s="73">
        <v>0</v>
      </c>
      <c r="AW12" s="73">
        <v>-17506.082</v>
      </c>
      <c r="AX12" s="73">
        <v>163350</v>
      </c>
      <c r="AY12" s="73">
        <v>51274.5566</v>
      </c>
      <c r="AZ12" s="73">
        <v>4500</v>
      </c>
      <c r="BA12" s="73">
        <v>2714.438</v>
      </c>
      <c r="BB12" s="73">
        <v>30200</v>
      </c>
      <c r="BC12" s="73">
        <v>20654.5216</v>
      </c>
      <c r="BD12" s="73">
        <v>1000</v>
      </c>
      <c r="BE12" s="73">
        <v>0</v>
      </c>
      <c r="BF12" s="73">
        <v>3300</v>
      </c>
      <c r="BG12" s="73">
        <v>0</v>
      </c>
      <c r="BH12" s="73">
        <v>0</v>
      </c>
      <c r="BI12" s="73">
        <v>0</v>
      </c>
      <c r="BJ12" s="73">
        <v>110402.1</v>
      </c>
      <c r="BK12" s="73">
        <v>18682.4203</v>
      </c>
      <c r="BL12" s="73">
        <v>37500</v>
      </c>
      <c r="BM12" s="73">
        <v>2237</v>
      </c>
      <c r="BN12" s="73">
        <v>12260.1</v>
      </c>
      <c r="BO12" s="73">
        <v>0</v>
      </c>
      <c r="BP12" s="73">
        <v>33000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57642</v>
      </c>
      <c r="BW12" s="73">
        <v>11518.4504</v>
      </c>
      <c r="BX12" s="73">
        <v>4500</v>
      </c>
      <c r="BY12" s="73">
        <v>2237</v>
      </c>
      <c r="BZ12" s="73">
        <v>40500</v>
      </c>
      <c r="CA12" s="73">
        <v>7163.9699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89424</v>
      </c>
      <c r="CM12" s="73">
        <v>13273.4314</v>
      </c>
      <c r="CN12" s="73">
        <v>10900</v>
      </c>
      <c r="CO12" s="73">
        <v>589</v>
      </c>
      <c r="CP12" s="73">
        <v>71724</v>
      </c>
      <c r="CQ12" s="73">
        <v>12029.8742</v>
      </c>
      <c r="CR12" s="73">
        <v>4400</v>
      </c>
      <c r="CS12" s="73">
        <v>589</v>
      </c>
      <c r="CT12" s="73">
        <v>32536</v>
      </c>
      <c r="CU12" s="73">
        <v>7647.25</v>
      </c>
      <c r="CV12" s="73">
        <v>1500</v>
      </c>
      <c r="CW12" s="73">
        <v>0</v>
      </c>
      <c r="CX12" s="73">
        <v>197939</v>
      </c>
      <c r="CY12" s="73">
        <v>41887.2225</v>
      </c>
      <c r="CZ12" s="73">
        <v>10000</v>
      </c>
      <c r="DA12" s="73">
        <v>0</v>
      </c>
      <c r="DB12" s="73">
        <v>105000</v>
      </c>
      <c r="DC12" s="73">
        <v>24645.69</v>
      </c>
      <c r="DD12" s="73">
        <v>0</v>
      </c>
      <c r="DE12" s="73">
        <v>0</v>
      </c>
      <c r="DF12" s="73">
        <v>15000</v>
      </c>
      <c r="DG12" s="73">
        <v>2830</v>
      </c>
      <c r="DH12" s="73">
        <v>0</v>
      </c>
      <c r="DI12" s="73">
        <v>0</v>
      </c>
      <c r="DJ12" s="73">
        <f t="shared" si="4"/>
        <v>18000</v>
      </c>
      <c r="DK12" s="73">
        <f t="shared" si="4"/>
        <v>0</v>
      </c>
      <c r="DL12" s="73">
        <v>228000</v>
      </c>
      <c r="DM12" s="73">
        <v>22000</v>
      </c>
      <c r="DN12" s="73">
        <v>0</v>
      </c>
      <c r="DO12" s="73">
        <v>0</v>
      </c>
      <c r="DP12" s="73">
        <v>210000</v>
      </c>
      <c r="DQ12" s="73">
        <v>22000</v>
      </c>
      <c r="DS12" s="227"/>
      <c r="DU12" s="227"/>
      <c r="DW12" s="227"/>
      <c r="DY12" s="227"/>
      <c r="EA12" s="227"/>
      <c r="EC12" s="227"/>
    </row>
    <row r="13" spans="2:133" s="70" customFormat="1" ht="20.25" customHeight="1">
      <c r="B13" s="71">
        <v>4</v>
      </c>
      <c r="C13" s="72" t="s">
        <v>97</v>
      </c>
      <c r="D13" s="73">
        <f t="shared" si="2"/>
        <v>4250136.4498</v>
      </c>
      <c r="E13" s="73">
        <f t="shared" si="2"/>
        <v>395726.1387</v>
      </c>
      <c r="F13" s="73">
        <f t="shared" si="3"/>
        <v>2750384.873</v>
      </c>
      <c r="G13" s="73">
        <f t="shared" si="3"/>
        <v>325597.5079</v>
      </c>
      <c r="H13" s="73">
        <f t="shared" si="3"/>
        <v>2252751.5768</v>
      </c>
      <c r="I13" s="73">
        <f t="shared" si="3"/>
        <v>70128.6308</v>
      </c>
      <c r="J13" s="73">
        <v>906991.773</v>
      </c>
      <c r="K13" s="73">
        <v>178267.774</v>
      </c>
      <c r="L13" s="73">
        <v>648659</v>
      </c>
      <c r="M13" s="73">
        <v>1436.77</v>
      </c>
      <c r="N13" s="73">
        <v>716094.473</v>
      </c>
      <c r="O13" s="73">
        <v>137780.5926</v>
      </c>
      <c r="P13" s="73">
        <v>13000</v>
      </c>
      <c r="Q13" s="73">
        <v>559.2</v>
      </c>
      <c r="R13" s="73">
        <v>185046.3</v>
      </c>
      <c r="S13" s="73">
        <v>39351.4414</v>
      </c>
      <c r="T13" s="73">
        <v>635659</v>
      </c>
      <c r="U13" s="73">
        <v>877.57</v>
      </c>
      <c r="V13" s="73">
        <v>5000</v>
      </c>
      <c r="W13" s="73">
        <v>0</v>
      </c>
      <c r="X13" s="73">
        <v>1500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90330</v>
      </c>
      <c r="AE13" s="73">
        <v>11474.021</v>
      </c>
      <c r="AF13" s="73">
        <v>644025.9768</v>
      </c>
      <c r="AG13" s="73">
        <v>-30099.463</v>
      </c>
      <c r="AH13" s="73">
        <v>12580</v>
      </c>
      <c r="AI13" s="73">
        <v>8</v>
      </c>
      <c r="AJ13" s="73">
        <v>63912.3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77750</v>
      </c>
      <c r="AQ13" s="73">
        <v>11466.021</v>
      </c>
      <c r="AR13" s="73">
        <v>680113.6768</v>
      </c>
      <c r="AS13" s="73">
        <v>727.65</v>
      </c>
      <c r="AT13" s="73">
        <v>0</v>
      </c>
      <c r="AU13" s="73">
        <v>0</v>
      </c>
      <c r="AV13" s="73">
        <v>-100000</v>
      </c>
      <c r="AW13" s="73">
        <v>-30827.113</v>
      </c>
      <c r="AX13" s="73">
        <v>122000</v>
      </c>
      <c r="AY13" s="73">
        <v>17779.472</v>
      </c>
      <c r="AZ13" s="73">
        <v>45178.5</v>
      </c>
      <c r="BA13" s="73">
        <v>2937.2404</v>
      </c>
      <c r="BB13" s="73">
        <v>102000</v>
      </c>
      <c r="BC13" s="73">
        <v>17724.472</v>
      </c>
      <c r="BD13" s="73">
        <v>45178.5</v>
      </c>
      <c r="BE13" s="73">
        <v>2937.2404</v>
      </c>
      <c r="BF13" s="73">
        <v>20000</v>
      </c>
      <c r="BG13" s="73">
        <v>55</v>
      </c>
      <c r="BH13" s="73">
        <v>0</v>
      </c>
      <c r="BI13" s="73">
        <v>0</v>
      </c>
      <c r="BJ13" s="73">
        <v>135887.6</v>
      </c>
      <c r="BK13" s="73">
        <v>16218.5559</v>
      </c>
      <c r="BL13" s="73">
        <v>495546.8</v>
      </c>
      <c r="BM13" s="73">
        <v>2776.2494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43000</v>
      </c>
      <c r="BW13" s="73">
        <v>2566.524</v>
      </c>
      <c r="BX13" s="73">
        <v>440061.8</v>
      </c>
      <c r="BY13" s="73">
        <v>2776.2494</v>
      </c>
      <c r="BZ13" s="73">
        <v>62887.6</v>
      </c>
      <c r="CA13" s="73">
        <v>12964.4019</v>
      </c>
      <c r="CB13" s="73">
        <v>55485</v>
      </c>
      <c r="CC13" s="73">
        <v>0</v>
      </c>
      <c r="CD13" s="73">
        <v>30000</v>
      </c>
      <c r="CE13" s="73">
        <v>687.63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8000</v>
      </c>
      <c r="CM13" s="73">
        <v>999.8229</v>
      </c>
      <c r="CN13" s="73">
        <v>0</v>
      </c>
      <c r="CO13" s="73">
        <v>0</v>
      </c>
      <c r="CP13" s="73">
        <v>8000</v>
      </c>
      <c r="CQ13" s="73">
        <v>999.8229</v>
      </c>
      <c r="CR13" s="73">
        <v>0</v>
      </c>
      <c r="CS13" s="73">
        <v>0</v>
      </c>
      <c r="CT13" s="73">
        <v>0</v>
      </c>
      <c r="CU13" s="73">
        <v>0</v>
      </c>
      <c r="CV13" s="73">
        <v>0</v>
      </c>
      <c r="CW13" s="73">
        <v>0</v>
      </c>
      <c r="CX13" s="73">
        <v>674925.5</v>
      </c>
      <c r="CY13" s="73">
        <v>93296.567</v>
      </c>
      <c r="CZ13" s="73">
        <v>417841.3</v>
      </c>
      <c r="DA13" s="73">
        <v>93077.834</v>
      </c>
      <c r="DB13" s="73">
        <v>461794</v>
      </c>
      <c r="DC13" s="73">
        <v>58155.255</v>
      </c>
      <c r="DD13" s="73">
        <v>417841.3</v>
      </c>
      <c r="DE13" s="73">
        <v>93077.834</v>
      </c>
      <c r="DF13" s="73">
        <v>27250</v>
      </c>
      <c r="DG13" s="73">
        <v>5770</v>
      </c>
      <c r="DH13" s="73">
        <v>0</v>
      </c>
      <c r="DI13" s="73">
        <v>0</v>
      </c>
      <c r="DJ13" s="73">
        <f t="shared" si="4"/>
        <v>27000</v>
      </c>
      <c r="DK13" s="73">
        <f t="shared" si="4"/>
        <v>1791.2951</v>
      </c>
      <c r="DL13" s="73">
        <v>780000</v>
      </c>
      <c r="DM13" s="73">
        <v>1791.2951</v>
      </c>
      <c r="DN13" s="73">
        <v>0</v>
      </c>
      <c r="DO13" s="73">
        <v>0</v>
      </c>
      <c r="DP13" s="73">
        <v>753000</v>
      </c>
      <c r="DQ13" s="73">
        <v>0</v>
      </c>
      <c r="DS13" s="227"/>
      <c r="DU13" s="227"/>
      <c r="DW13" s="227"/>
      <c r="DY13" s="227"/>
      <c r="EA13" s="227"/>
      <c r="EC13" s="227"/>
    </row>
    <row r="14" spans="2:133" s="70" customFormat="1" ht="18" customHeight="1">
      <c r="B14" s="71">
        <v>5</v>
      </c>
      <c r="C14" s="72" t="s">
        <v>98</v>
      </c>
      <c r="D14" s="73">
        <f t="shared" si="2"/>
        <v>650247.1</v>
      </c>
      <c r="E14" s="73">
        <f t="shared" si="2"/>
        <v>76044.4144</v>
      </c>
      <c r="F14" s="73">
        <f t="shared" si="3"/>
        <v>502671.30000000005</v>
      </c>
      <c r="G14" s="73">
        <f t="shared" si="3"/>
        <v>76452.2494</v>
      </c>
      <c r="H14" s="73">
        <f t="shared" si="3"/>
        <v>188449.1</v>
      </c>
      <c r="I14" s="73">
        <f t="shared" si="3"/>
        <v>-407.8349999999999</v>
      </c>
      <c r="J14" s="73">
        <v>244531.1</v>
      </c>
      <c r="K14" s="73">
        <v>40779.9514</v>
      </c>
      <c r="L14" s="73">
        <v>27813.1</v>
      </c>
      <c r="M14" s="73">
        <v>251.1</v>
      </c>
      <c r="N14" s="73">
        <v>155102.5</v>
      </c>
      <c r="O14" s="73">
        <v>28090.3974</v>
      </c>
      <c r="P14" s="73">
        <v>18220</v>
      </c>
      <c r="Q14" s="73">
        <v>181.1</v>
      </c>
      <c r="R14" s="73">
        <v>31320.7</v>
      </c>
      <c r="S14" s="73">
        <v>1417.6</v>
      </c>
      <c r="T14" s="73">
        <v>9593.1</v>
      </c>
      <c r="U14" s="73">
        <v>70</v>
      </c>
      <c r="V14" s="73">
        <v>0</v>
      </c>
      <c r="W14" s="73">
        <v>0</v>
      </c>
      <c r="X14" s="73">
        <v>0</v>
      </c>
      <c r="Y14" s="73">
        <v>0</v>
      </c>
      <c r="Z14" s="73">
        <v>3700</v>
      </c>
      <c r="AA14" s="73">
        <v>0</v>
      </c>
      <c r="AB14" s="73">
        <v>0</v>
      </c>
      <c r="AC14" s="73">
        <v>0</v>
      </c>
      <c r="AD14" s="73">
        <v>29120</v>
      </c>
      <c r="AE14" s="73">
        <v>6568.22</v>
      </c>
      <c r="AF14" s="73">
        <v>4780</v>
      </c>
      <c r="AG14" s="73">
        <v>-658.935</v>
      </c>
      <c r="AH14" s="73">
        <v>11720</v>
      </c>
      <c r="AI14" s="73">
        <v>1264.5</v>
      </c>
      <c r="AJ14" s="73">
        <v>2500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17400</v>
      </c>
      <c r="AQ14" s="73">
        <v>5303.72</v>
      </c>
      <c r="AR14" s="73">
        <v>2280</v>
      </c>
      <c r="AS14" s="73">
        <v>0</v>
      </c>
      <c r="AT14" s="73">
        <v>0</v>
      </c>
      <c r="AU14" s="73">
        <v>0</v>
      </c>
      <c r="AV14" s="73">
        <v>0</v>
      </c>
      <c r="AW14" s="73">
        <v>-658.935</v>
      </c>
      <c r="AX14" s="73">
        <v>12350</v>
      </c>
      <c r="AY14" s="73">
        <v>1493.16</v>
      </c>
      <c r="AZ14" s="73">
        <v>0</v>
      </c>
      <c r="BA14" s="73">
        <v>0</v>
      </c>
      <c r="BB14" s="73">
        <v>12350</v>
      </c>
      <c r="BC14" s="73">
        <v>1493.16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25160.9</v>
      </c>
      <c r="BK14" s="73">
        <v>4110</v>
      </c>
      <c r="BL14" s="73">
        <v>92864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10100</v>
      </c>
      <c r="BW14" s="73">
        <v>4000</v>
      </c>
      <c r="BX14" s="73">
        <v>28524</v>
      </c>
      <c r="BY14" s="73">
        <v>0</v>
      </c>
      <c r="BZ14" s="73">
        <v>8390</v>
      </c>
      <c r="CA14" s="73">
        <v>110</v>
      </c>
      <c r="CB14" s="73">
        <v>61940</v>
      </c>
      <c r="CC14" s="73">
        <v>0</v>
      </c>
      <c r="CD14" s="73">
        <v>6670.9</v>
      </c>
      <c r="CE14" s="73">
        <v>0</v>
      </c>
      <c r="CF14" s="73">
        <v>2400</v>
      </c>
      <c r="CG14" s="73">
        <v>0</v>
      </c>
      <c r="CH14" s="73">
        <v>1500</v>
      </c>
      <c r="CI14" s="73">
        <v>0</v>
      </c>
      <c r="CJ14" s="73">
        <v>0</v>
      </c>
      <c r="CK14" s="73">
        <v>0</v>
      </c>
      <c r="CL14" s="73">
        <v>39295.4</v>
      </c>
      <c r="CM14" s="73">
        <v>10702.582</v>
      </c>
      <c r="CN14" s="73">
        <v>62992</v>
      </c>
      <c r="CO14" s="73">
        <v>0</v>
      </c>
      <c r="CP14" s="73">
        <v>21200</v>
      </c>
      <c r="CQ14" s="73">
        <v>5618.282</v>
      </c>
      <c r="CR14" s="73">
        <v>62992</v>
      </c>
      <c r="CS14" s="73">
        <v>0</v>
      </c>
      <c r="CT14" s="73">
        <v>0</v>
      </c>
      <c r="CU14" s="73">
        <v>0</v>
      </c>
      <c r="CV14" s="73">
        <v>62992</v>
      </c>
      <c r="CW14" s="73">
        <v>0</v>
      </c>
      <c r="CX14" s="73">
        <v>39955</v>
      </c>
      <c r="CY14" s="73">
        <v>9656.336</v>
      </c>
      <c r="CZ14" s="73">
        <v>0</v>
      </c>
      <c r="DA14" s="73">
        <v>0</v>
      </c>
      <c r="DB14" s="73">
        <v>34845</v>
      </c>
      <c r="DC14" s="73">
        <v>8306</v>
      </c>
      <c r="DD14" s="73">
        <v>0</v>
      </c>
      <c r="DE14" s="73">
        <v>0</v>
      </c>
      <c r="DF14" s="73">
        <v>15120</v>
      </c>
      <c r="DG14" s="73">
        <v>3142</v>
      </c>
      <c r="DH14" s="73">
        <v>0</v>
      </c>
      <c r="DI14" s="73">
        <v>0</v>
      </c>
      <c r="DJ14" s="73">
        <f t="shared" si="4"/>
        <v>51065.59999999999</v>
      </c>
      <c r="DK14" s="73">
        <f t="shared" si="4"/>
        <v>0</v>
      </c>
      <c r="DL14" s="73">
        <v>91938.9</v>
      </c>
      <c r="DM14" s="73">
        <v>0</v>
      </c>
      <c r="DN14" s="73">
        <v>0</v>
      </c>
      <c r="DO14" s="73">
        <v>0</v>
      </c>
      <c r="DP14" s="73">
        <v>40873.3</v>
      </c>
      <c r="DQ14" s="73">
        <v>0</v>
      </c>
      <c r="DS14" s="227"/>
      <c r="DU14" s="227"/>
      <c r="DW14" s="227"/>
      <c r="DY14" s="227"/>
      <c r="EA14" s="227"/>
      <c r="EC14" s="227"/>
    </row>
    <row r="15" spans="1:133" ht="16.5" customHeight="1">
      <c r="A15" s="74"/>
      <c r="B15" s="71">
        <v>6</v>
      </c>
      <c r="C15" s="72" t="s">
        <v>99</v>
      </c>
      <c r="D15" s="73">
        <f t="shared" si="2"/>
        <v>1172563.583</v>
      </c>
      <c r="E15" s="73">
        <f t="shared" si="2"/>
        <v>141071.50079999998</v>
      </c>
      <c r="F15" s="73">
        <f t="shared" si="3"/>
        <v>655640</v>
      </c>
      <c r="G15" s="73">
        <f t="shared" si="3"/>
        <v>78474.764</v>
      </c>
      <c r="H15" s="73">
        <f t="shared" si="3"/>
        <v>516923.583</v>
      </c>
      <c r="I15" s="73">
        <f t="shared" si="3"/>
        <v>62596.7368</v>
      </c>
      <c r="J15" s="73">
        <v>301575</v>
      </c>
      <c r="K15" s="73">
        <v>45742.183</v>
      </c>
      <c r="L15" s="73">
        <v>51265</v>
      </c>
      <c r="M15" s="73">
        <v>99.36</v>
      </c>
      <c r="N15" s="73">
        <v>199961</v>
      </c>
      <c r="O15" s="73">
        <v>31470.947</v>
      </c>
      <c r="P15" s="73">
        <v>5000</v>
      </c>
      <c r="Q15" s="73">
        <v>99.36</v>
      </c>
      <c r="R15" s="73">
        <v>41758.8</v>
      </c>
      <c r="S15" s="73">
        <v>690.006</v>
      </c>
      <c r="T15" s="73">
        <v>46265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900</v>
      </c>
      <c r="AA15" s="73">
        <v>0</v>
      </c>
      <c r="AB15" s="73">
        <v>0</v>
      </c>
      <c r="AC15" s="73">
        <v>0</v>
      </c>
      <c r="AD15" s="73">
        <v>15400</v>
      </c>
      <c r="AE15" s="73">
        <v>307.981</v>
      </c>
      <c r="AF15" s="73">
        <v>351323.583</v>
      </c>
      <c r="AG15" s="73">
        <v>60162.3768</v>
      </c>
      <c r="AH15" s="73">
        <v>3200</v>
      </c>
      <c r="AI15" s="73">
        <v>307.981</v>
      </c>
      <c r="AJ15" s="73">
        <v>129000</v>
      </c>
      <c r="AK15" s="73">
        <v>0</v>
      </c>
      <c r="AL15" s="73">
        <v>6100</v>
      </c>
      <c r="AM15" s="73">
        <v>0</v>
      </c>
      <c r="AN15" s="73">
        <v>56800</v>
      </c>
      <c r="AO15" s="73">
        <v>0</v>
      </c>
      <c r="AP15" s="73">
        <v>6100</v>
      </c>
      <c r="AQ15" s="73">
        <v>0</v>
      </c>
      <c r="AR15" s="73">
        <v>165523.583</v>
      </c>
      <c r="AS15" s="73">
        <v>60345.1968</v>
      </c>
      <c r="AT15" s="73">
        <v>0</v>
      </c>
      <c r="AU15" s="73">
        <v>0</v>
      </c>
      <c r="AV15" s="73">
        <v>0</v>
      </c>
      <c r="AW15" s="73">
        <v>-182.82</v>
      </c>
      <c r="AX15" s="73">
        <v>4420</v>
      </c>
      <c r="AY15" s="73">
        <v>37.5</v>
      </c>
      <c r="AZ15" s="73">
        <v>0</v>
      </c>
      <c r="BA15" s="73">
        <v>0</v>
      </c>
      <c r="BB15" s="73">
        <v>920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69500</v>
      </c>
      <c r="BK15" s="73">
        <v>10276.5</v>
      </c>
      <c r="BL15" s="73">
        <v>111400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6500</v>
      </c>
      <c r="BW15" s="73">
        <v>0</v>
      </c>
      <c r="BX15" s="73">
        <v>56400</v>
      </c>
      <c r="BY15" s="73">
        <v>0</v>
      </c>
      <c r="BZ15" s="73">
        <v>6000</v>
      </c>
      <c r="CA15" s="73">
        <v>0</v>
      </c>
      <c r="CB15" s="73">
        <v>55000</v>
      </c>
      <c r="CC15" s="73">
        <v>0</v>
      </c>
      <c r="CD15" s="73">
        <v>57000</v>
      </c>
      <c r="CE15" s="73">
        <v>10276.5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56855</v>
      </c>
      <c r="CM15" s="73">
        <v>8484</v>
      </c>
      <c r="CN15" s="73">
        <v>2935</v>
      </c>
      <c r="CO15" s="73">
        <v>2335</v>
      </c>
      <c r="CP15" s="73">
        <v>48180</v>
      </c>
      <c r="CQ15" s="73">
        <v>8334</v>
      </c>
      <c r="CR15" s="73">
        <v>1200</v>
      </c>
      <c r="CS15" s="73">
        <v>600</v>
      </c>
      <c r="CT15" s="73">
        <v>24900</v>
      </c>
      <c r="CU15" s="73">
        <v>4903</v>
      </c>
      <c r="CV15" s="73">
        <v>0</v>
      </c>
      <c r="CW15" s="73">
        <v>0</v>
      </c>
      <c r="CX15" s="73">
        <v>70190</v>
      </c>
      <c r="CY15" s="73">
        <v>13441.6</v>
      </c>
      <c r="CZ15" s="73">
        <v>0</v>
      </c>
      <c r="DA15" s="73">
        <v>0</v>
      </c>
      <c r="DB15" s="73">
        <v>44500</v>
      </c>
      <c r="DC15" s="73">
        <v>9549.5</v>
      </c>
      <c r="DD15" s="73">
        <v>0</v>
      </c>
      <c r="DE15" s="73">
        <v>0</v>
      </c>
      <c r="DF15" s="73">
        <v>6000</v>
      </c>
      <c r="DG15" s="73">
        <v>185</v>
      </c>
      <c r="DH15" s="73">
        <v>0</v>
      </c>
      <c r="DI15" s="73">
        <v>0</v>
      </c>
      <c r="DJ15" s="73">
        <f t="shared" si="4"/>
        <v>130800</v>
      </c>
      <c r="DK15" s="73">
        <f t="shared" si="4"/>
        <v>0</v>
      </c>
      <c r="DL15" s="73">
        <v>130800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S15" s="227"/>
      <c r="DU15" s="227"/>
      <c r="DW15" s="227"/>
      <c r="DY15" s="227"/>
      <c r="EA15" s="227"/>
      <c r="EC15" s="227"/>
    </row>
    <row r="16" spans="1:121" ht="16.5" customHeight="1">
      <c r="A16" s="228" t="s">
        <v>100</v>
      </c>
      <c r="B16" s="228"/>
      <c r="C16" s="229"/>
      <c r="D16" s="73">
        <f>F16+H16-DP16</f>
        <v>17382584.9719</v>
      </c>
      <c r="E16" s="73">
        <f>G16+I16-DQ16</f>
        <v>2244523.5367</v>
      </c>
      <c r="F16" s="73">
        <f>J16+V16+Z16+AD16+AX16+BJ16+CH16+CL16+CX16+DF16+DL16</f>
        <v>13713963.573</v>
      </c>
      <c r="G16" s="73">
        <f>K16+W16+AA16+AE16+AY16+BK16+CI16+CM16+CY16+DG16+DM16</f>
        <v>1851708.4743</v>
      </c>
      <c r="H16" s="73">
        <f>L16+X16+AB16+AF16+AZ16+BL16+CJ16+CN16+CZ16+DH16+DN16</f>
        <v>5440291.6989</v>
      </c>
      <c r="I16" s="73">
        <f>M16+Y16+AC16+AG16+BA16+BM16+CK16+CO16+DA16+DI16+DO16</f>
        <v>414815.0624</v>
      </c>
      <c r="J16" s="73">
        <v>3573198.073</v>
      </c>
      <c r="K16" s="73">
        <v>586572.3051</v>
      </c>
      <c r="L16" s="73">
        <v>864095.5</v>
      </c>
      <c r="M16" s="73">
        <v>14820.82</v>
      </c>
      <c r="N16" s="73">
        <v>2809790.173</v>
      </c>
      <c r="O16" s="73">
        <v>506912.0141</v>
      </c>
      <c r="P16" s="73">
        <v>151278.4</v>
      </c>
      <c r="Q16" s="73">
        <v>12429.5</v>
      </c>
      <c r="R16" s="73">
        <v>614610.8</v>
      </c>
      <c r="S16" s="73">
        <v>51343.6294</v>
      </c>
      <c r="T16" s="73">
        <v>697317.1</v>
      </c>
      <c r="U16" s="73">
        <v>947.57</v>
      </c>
      <c r="V16" s="73">
        <v>11400</v>
      </c>
      <c r="W16" s="73">
        <v>0</v>
      </c>
      <c r="X16" s="73">
        <v>1500</v>
      </c>
      <c r="Y16" s="73">
        <v>0</v>
      </c>
      <c r="Z16" s="73">
        <v>4600</v>
      </c>
      <c r="AA16" s="73">
        <v>0</v>
      </c>
      <c r="AB16" s="73">
        <v>0</v>
      </c>
      <c r="AC16" s="73">
        <v>0</v>
      </c>
      <c r="AD16" s="73">
        <v>622545.8</v>
      </c>
      <c r="AE16" s="73">
        <v>42861.75</v>
      </c>
      <c r="AF16" s="73">
        <v>2165440.2989</v>
      </c>
      <c r="AG16" s="73">
        <v>57918.2048</v>
      </c>
      <c r="AH16" s="73">
        <v>95087.6</v>
      </c>
      <c r="AI16" s="73">
        <v>1580.481</v>
      </c>
      <c r="AJ16" s="73">
        <v>268990.1</v>
      </c>
      <c r="AK16" s="73">
        <v>69768.4</v>
      </c>
      <c r="AL16" s="73">
        <v>6100</v>
      </c>
      <c r="AM16" s="73">
        <v>0</v>
      </c>
      <c r="AN16" s="73">
        <v>86574.2</v>
      </c>
      <c r="AO16" s="73">
        <v>0</v>
      </c>
      <c r="AP16" s="73">
        <v>521358.2</v>
      </c>
      <c r="AQ16" s="73">
        <v>41281.269</v>
      </c>
      <c r="AR16" s="73">
        <v>3458140.9989</v>
      </c>
      <c r="AS16" s="73">
        <v>178571.6088</v>
      </c>
      <c r="AT16" s="73">
        <v>0</v>
      </c>
      <c r="AU16" s="73">
        <v>0</v>
      </c>
      <c r="AV16" s="73">
        <v>-1648265</v>
      </c>
      <c r="AW16" s="73">
        <v>-190421.804</v>
      </c>
      <c r="AX16" s="73">
        <v>1468973.9</v>
      </c>
      <c r="AY16" s="73">
        <v>255892.1244</v>
      </c>
      <c r="AZ16" s="73">
        <v>195224.2</v>
      </c>
      <c r="BA16" s="73">
        <v>5735.5784</v>
      </c>
      <c r="BB16" s="73">
        <v>899154.9</v>
      </c>
      <c r="BC16" s="73">
        <v>171264.6839</v>
      </c>
      <c r="BD16" s="73">
        <v>48178.5</v>
      </c>
      <c r="BE16" s="73">
        <v>3021.1404</v>
      </c>
      <c r="BF16" s="73">
        <v>436469</v>
      </c>
      <c r="BG16" s="73">
        <v>53969.9055</v>
      </c>
      <c r="BH16" s="73">
        <v>143545.7</v>
      </c>
      <c r="BI16" s="73">
        <v>0</v>
      </c>
      <c r="BJ16" s="73">
        <v>877805.7</v>
      </c>
      <c r="BK16" s="73">
        <v>154144.981</v>
      </c>
      <c r="BL16" s="73">
        <v>1288663.4</v>
      </c>
      <c r="BM16" s="73">
        <v>8603.1912</v>
      </c>
      <c r="BN16" s="73">
        <v>12260.1</v>
      </c>
      <c r="BO16" s="73">
        <v>0</v>
      </c>
      <c r="BP16" s="73">
        <v>33000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118242</v>
      </c>
      <c r="BW16" s="73">
        <v>18084.9744</v>
      </c>
      <c r="BX16" s="73">
        <v>529485.8</v>
      </c>
      <c r="BY16" s="73">
        <v>5013.2494</v>
      </c>
      <c r="BZ16" s="73">
        <v>372493.3</v>
      </c>
      <c r="CA16" s="73">
        <v>95773.8885</v>
      </c>
      <c r="CB16" s="73">
        <v>214225</v>
      </c>
      <c r="CC16" s="73">
        <v>0</v>
      </c>
      <c r="CD16" s="73">
        <v>374810.3</v>
      </c>
      <c r="CE16" s="73">
        <v>40286.1181</v>
      </c>
      <c r="CF16" s="73">
        <v>511952.6</v>
      </c>
      <c r="CG16" s="73">
        <v>3589.9418</v>
      </c>
      <c r="CH16" s="73">
        <v>1500</v>
      </c>
      <c r="CI16" s="73">
        <v>0</v>
      </c>
      <c r="CJ16" s="73">
        <v>0</v>
      </c>
      <c r="CK16" s="73">
        <v>0</v>
      </c>
      <c r="CL16" s="73">
        <v>1829655.1</v>
      </c>
      <c r="CM16" s="73">
        <v>314787.7973</v>
      </c>
      <c r="CN16" s="73">
        <v>87574.8</v>
      </c>
      <c r="CO16" s="73">
        <v>3043.739</v>
      </c>
      <c r="CP16" s="73">
        <v>1045120.6</v>
      </c>
      <c r="CQ16" s="73">
        <v>185141.2801</v>
      </c>
      <c r="CR16" s="73">
        <v>79339.8</v>
      </c>
      <c r="CS16" s="73">
        <v>1308.739</v>
      </c>
      <c r="CT16" s="73">
        <v>748194.4</v>
      </c>
      <c r="CU16" s="73">
        <v>139480.921</v>
      </c>
      <c r="CV16" s="73">
        <v>64739.8</v>
      </c>
      <c r="CW16" s="73">
        <v>119.739</v>
      </c>
      <c r="CX16" s="73">
        <v>2663724.9</v>
      </c>
      <c r="CY16" s="73">
        <v>456075.2214</v>
      </c>
      <c r="CZ16" s="73">
        <v>837793.5</v>
      </c>
      <c r="DA16" s="73">
        <v>324693.529</v>
      </c>
      <c r="DB16" s="73">
        <v>1980902</v>
      </c>
      <c r="DC16" s="73">
        <v>327343.804</v>
      </c>
      <c r="DD16" s="73">
        <v>827793.5</v>
      </c>
      <c r="DE16" s="73">
        <v>324693.529</v>
      </c>
      <c r="DF16" s="73">
        <v>151935</v>
      </c>
      <c r="DG16" s="73">
        <v>17583</v>
      </c>
      <c r="DH16" s="73">
        <v>0</v>
      </c>
      <c r="DI16" s="73">
        <v>0</v>
      </c>
      <c r="DJ16" s="73">
        <f>DL16+DN16-DP16</f>
        <v>736954.8</v>
      </c>
      <c r="DK16" s="73">
        <f>DM16+DO16-DQ16</f>
        <v>1791.2950999999994</v>
      </c>
      <c r="DL16" s="73">
        <v>2508625.1</v>
      </c>
      <c r="DM16" s="73">
        <v>23791.2951</v>
      </c>
      <c r="DN16" s="73">
        <v>0</v>
      </c>
      <c r="DO16" s="73">
        <v>0</v>
      </c>
      <c r="DP16" s="73">
        <v>1771670.3</v>
      </c>
      <c r="DQ16" s="73">
        <v>22000</v>
      </c>
    </row>
    <row r="17" spans="4:121" ht="17.25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</row>
    <row r="18" spans="4:121" ht="17.25"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</row>
    <row r="19" spans="4:121" ht="17.25"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</row>
    <row r="20" spans="4:121" ht="17.25"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</row>
    <row r="21" spans="4:121" ht="17.25"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</row>
    <row r="22" spans="4:121" ht="17.25"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</row>
    <row r="23" spans="4:121" ht="17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</row>
    <row r="24" spans="4:121" ht="17.25"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</row>
    <row r="25" spans="4:121" ht="17.25"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</row>
    <row r="26" spans="4:121" ht="17.25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</row>
    <row r="27" spans="4:121" ht="17.2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</row>
    <row r="28" spans="4:121" ht="17.2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</row>
    <row r="29" spans="4:121" ht="17.2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</row>
    <row r="30" spans="4:121" ht="17.2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</row>
    <row r="31" spans="4:121" ht="17.2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</row>
    <row r="32" spans="4:121" ht="17.2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</row>
    <row r="33" spans="4:121" ht="17.2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</row>
    <row r="34" spans="4:121" ht="17.2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</row>
    <row r="35" spans="4:121" ht="17.25"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</row>
    <row r="36" spans="4:121" ht="17.25"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</row>
    <row r="37" spans="4:121" ht="17.25"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</row>
    <row r="38" spans="4:121" ht="17.25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</row>
    <row r="39" spans="4:121" ht="17.25"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</row>
    <row r="40" spans="4:121" ht="17.25"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</row>
    <row r="41" spans="4:121" ht="17.25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</row>
    <row r="42" spans="4:121" ht="17.25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</row>
    <row r="43" spans="4:121" ht="17.25"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</row>
    <row r="44" spans="4:121" ht="17.25"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</row>
    <row r="45" spans="4:121" ht="17.25"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</row>
    <row r="46" spans="4:121" ht="17.25"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</row>
    <row r="47" spans="4:121" ht="17.25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</row>
    <row r="48" spans="4:121" ht="17.25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</row>
    <row r="49" spans="4:121" ht="17.25"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</row>
    <row r="50" spans="4:121" ht="17.25"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</row>
    <row r="51" spans="4:121" ht="17.25"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</row>
    <row r="52" spans="4:121" ht="17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</row>
    <row r="53" spans="4:121" ht="17.25"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</row>
    <row r="54" spans="4:121" ht="17.2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</row>
    <row r="55" spans="4:121" ht="17.25"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</row>
    <row r="56" spans="4:121" ht="17.25"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</row>
    <row r="57" spans="4:121" ht="17.25"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</row>
    <row r="58" spans="4:121" ht="17.25"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</row>
    <row r="59" spans="4:121" ht="17.25"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</row>
    <row r="60" spans="4:121" ht="17.25"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</row>
    <row r="61" spans="4:121" ht="17.25"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</row>
    <row r="62" spans="4:121" ht="17.25"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</row>
    <row r="63" spans="4:121" ht="17.25"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</row>
    <row r="64" spans="4:121" ht="17.25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</row>
    <row r="65" spans="4:121" ht="17.25"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</row>
    <row r="66" spans="4:121" ht="17.25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</row>
    <row r="67" spans="4:121" ht="17.25"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</row>
    <row r="68" spans="4:121" ht="17.25"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</row>
    <row r="69" spans="4:121" ht="17.25"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</row>
    <row r="70" spans="4:121" ht="17.25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</row>
    <row r="71" spans="4:121" ht="17.25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</row>
    <row r="72" spans="4:121" ht="17.25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</row>
    <row r="73" spans="4:121" ht="17.25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</row>
    <row r="74" spans="4:121" ht="17.25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</row>
    <row r="75" spans="4:121" ht="17.25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</row>
    <row r="76" spans="4:121" ht="17.25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</row>
    <row r="77" spans="4:121" ht="17.25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</row>
    <row r="78" spans="4:121" ht="17.25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</row>
    <row r="79" spans="4:121" ht="17.25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</row>
    <row r="80" spans="4:121" ht="17.25"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</row>
    <row r="81" spans="4:121" ht="17.25"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</row>
    <row r="82" spans="4:121" ht="17.25"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</row>
    <row r="83" spans="4:121" ht="17.25"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</row>
    <row r="84" spans="4:121" ht="17.25"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</row>
    <row r="85" spans="4:121" ht="17.25"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</row>
    <row r="86" spans="4:121" ht="17.25"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</row>
    <row r="87" spans="4:121" ht="17.25"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</row>
    <row r="88" spans="4:121" ht="17.25"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</row>
    <row r="89" spans="4:121" ht="17.25"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</row>
    <row r="90" spans="4:121" ht="17.25"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</row>
    <row r="91" spans="4:121" ht="17.25"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</row>
    <row r="92" spans="4:121" ht="17.25"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</row>
    <row r="93" spans="4:121" ht="17.25"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</row>
    <row r="94" spans="4:121" ht="17.25"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</row>
    <row r="95" spans="4:121" ht="17.25"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</row>
    <row r="96" spans="4:121" ht="17.25"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</row>
    <row r="97" spans="4:121" ht="17.25"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</row>
    <row r="98" spans="4:121" ht="17.25"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</row>
    <row r="99" spans="4:121" ht="17.25"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</row>
    <row r="100" spans="4:121" ht="17.25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</row>
    <row r="101" spans="4:121" ht="17.25"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</row>
    <row r="102" spans="4:121" ht="17.25"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</row>
    <row r="103" spans="4:121" ht="17.25"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</row>
    <row r="104" spans="4:121" ht="17.25"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</row>
    <row r="105" spans="4:121" ht="17.25"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</row>
    <row r="106" spans="4:121" ht="17.25"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</row>
    <row r="107" spans="4:121" ht="17.25"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</row>
    <row r="108" spans="4:121" ht="17.25"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</row>
    <row r="109" spans="4:121" ht="17.25"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</row>
    <row r="110" spans="4:121" ht="17.25"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</row>
    <row r="111" spans="4:121" ht="17.25"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</row>
    <row r="112" spans="4:121" ht="17.25"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</row>
    <row r="113" spans="4:121" ht="17.25"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</row>
    <row r="114" spans="4:121" ht="17.25"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</row>
    <row r="115" spans="4:121" ht="17.25"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</row>
    <row r="116" spans="4:121" ht="17.25"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</row>
    <row r="117" spans="4:121" ht="17.25"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</row>
    <row r="118" spans="4:121" ht="17.25"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</row>
    <row r="119" spans="4:121" ht="17.25"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</row>
    <row r="120" spans="4:121" ht="17.25"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</row>
  </sheetData>
  <sheetProtection/>
  <protectedRanges>
    <protectedRange sqref="A16 C10:C15" name="Range3"/>
    <protectedRange sqref="J10:DI16" name="Range1"/>
    <protectedRange sqref="DL10:DQ16" name="Range2"/>
  </protectedRanges>
  <mergeCells count="99">
    <mergeCell ref="N5:U5"/>
    <mergeCell ref="V5:Y6"/>
    <mergeCell ref="A16:C16"/>
    <mergeCell ref="BF6:BI6"/>
    <mergeCell ref="BN6:BQ6"/>
    <mergeCell ref="BR6:BU6"/>
    <mergeCell ref="B1:AC1"/>
    <mergeCell ref="AB3:AC3"/>
    <mergeCell ref="B4:B8"/>
    <mergeCell ref="C4:C8"/>
    <mergeCell ref="D4:I6"/>
    <mergeCell ref="J4:DQ4"/>
    <mergeCell ref="J5:M6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B2:L2"/>
    <mergeCell ref="K3:L3"/>
    <mergeCell ref="CV7:CW7"/>
    <mergeCell ref="CX7:CY7"/>
    <mergeCell ref="CZ7:DA7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2024-04-01T11:26:25Z</cp:lastPrinted>
  <dcterms:created xsi:type="dcterms:W3CDTF">2002-03-15T09:46:46Z</dcterms:created>
  <dcterms:modified xsi:type="dcterms:W3CDTF">2024-04-01T11:27:13Z</dcterms:modified>
  <cp:category/>
  <cp:version/>
  <cp:contentType/>
  <cp:contentStatus/>
</cp:coreProperties>
</file>