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20" windowWidth="15240" windowHeight="8550"/>
  </bookViews>
  <sheets>
    <sheet name="ASHX.partq2024" sheetId="8" r:id="rId1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N8" i="8" l="1"/>
  <c r="O8" i="8"/>
  <c r="L8" i="8"/>
  <c r="M8" i="8"/>
  <c r="J8" i="8"/>
  <c r="K8" i="8"/>
  <c r="H8" i="8"/>
  <c r="I8" i="8"/>
  <c r="N9" i="8" l="1"/>
  <c r="L9" i="8"/>
  <c r="H9" i="8"/>
  <c r="N11" i="8"/>
  <c r="L11" i="8"/>
  <c r="J11" i="8"/>
  <c r="H11" i="8"/>
  <c r="H14" i="8" s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<sst xmlns="http://schemas.openxmlformats.org/spreadsheetml/2006/main" count="32" uniqueCount="26">
  <si>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</si>
  <si>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</si>
  <si>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</si>
  <si>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</si>
  <si>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</si>
  <si>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</si>
  <si>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</si>
  <si>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</si>
  <si>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</si>
  <si>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</si>
  <si>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</si>
  <si>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</si>
  <si>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</si>
  <si>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</si>
  <si>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</si>
  <si>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</si>
  <si>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/31.12.2023թ. դրությամբ/</t>
  </si>
  <si>
    <t xml:space="preserve"> Նախորդ տարիների պարտքի  մարումը
2024թ. Ընթացքում</t>
  </si>
  <si>
    <t xml:space="preserve"> Նախորդ տարիների պարտքի  մնացորդը
01.03.2024թ.
   դրությամբ`     4=2-3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</si>
  <si>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2024 թվականի սեպտեմբերի «1» -ի  դրությամբ</t>
  </si>
  <si>
    <t>Ընդամենը
համայնքապետարանների, ՏԻՄ -երին ենթակա բյուջետային հիմնարկների, ՀՈԱԿ-ների աշխատողների աշխատավարձերը 
2024թ. սեպտեմբերի «1» -ի   դրությամբ</t>
  </si>
  <si>
    <t xml:space="preserve"> Այդ թվում` համայնքապետարանների աշխատողների  աշխատավարձերը  
2024թ. սեպտեմբերի «1» -ի  դրությամբ</t>
  </si>
  <si>
    <t>Այդ թվում` ՏԻՄ-երին ենթակա  բյուջետային հիմնարկների աշխատողների աշխատավարձերը 
 2024թ. սեպտեմբերի «1» -ի  դրությամբ</t>
  </si>
  <si>
    <t>Այդ թվում` ՀՈԱԿ-ների աշխատողների աշխատավարձերը 
2024թ. սեպտեմբերի «1» -ի դրությամբ</t>
  </si>
  <si>
    <t>2024թ. ընթացիկ տարվա աշխատավարձի պարտքը
2024թ. սեպտեմբերի «1» -ի դրությամբ`  
 (15=5-6)</t>
  </si>
  <si>
    <t>Ընդամենը աշխատավարձի պարտքը
2024թ. սեպտեմբերի «1» -ի  դրությամբ`           (18=4+15)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</si>
</sst>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"/>
      <charset val="204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164" fontId="1" fillId="3" borderId="1" xfId="1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7" fillId="3" borderId="0" xfId="0" applyFont="1" applyFill="1"/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/>
    <xf numFmtId="164" fontId="6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4" fontId="8" fillId="0" borderId="0" xfId="0" applyNumberFormat="1" applyFont="1"/>
    <xf numFmtId="0" fontId="1" fillId="2" borderId="1" xfId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5" borderId="5" xfId="0" applyNumberFormat="1" applyFont="1" applyFill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22" s="7" customFormat="1" ht="15.75" customHeigh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5"/>
      <c r="S1" s="15"/>
      <c r="T1" s="15"/>
      <c r="U1" s="15"/>
      <c r="V1" s="15"/>
    </row>
    <row r="2" spans="1:22" s="7" customFormat="1" ht="20.25" customHeight="1" x14ac:dyDescent="0.25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5"/>
      <c r="S2" s="15"/>
      <c r="T2" s="15"/>
      <c r="U2" s="15"/>
      <c r="V2" s="15"/>
    </row>
    <row r="3" spans="1:22" s="9" customFormat="1" ht="15.75" customHeight="1" x14ac:dyDescent="0.25">
      <c r="A3" s="51"/>
      <c r="B3" s="52"/>
      <c r="C3" s="52"/>
      <c r="D3" s="52"/>
      <c r="E3" s="52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  <c r="R3" s="15"/>
      <c r="S3" s="15"/>
      <c r="T3" s="15"/>
      <c r="U3" s="15"/>
      <c r="V3" s="15"/>
    </row>
    <row r="4" spans="1:22" s="7" customFormat="1" ht="51.75" customHeight="1" x14ac:dyDescent="0.25">
      <c r="A4" s="28" t="s">
        <v>0</v>
      </c>
      <c r="B4" s="28" t="s">
        <v>1</v>
      </c>
      <c r="C4" s="53" t="s">
        <v>16</v>
      </c>
      <c r="D4" s="53" t="s">
        <v>17</v>
      </c>
      <c r="E4" s="45" t="s">
        <v>18</v>
      </c>
      <c r="F4" s="37" t="s">
        <v>20</v>
      </c>
      <c r="G4" s="38"/>
      <c r="H4" s="41" t="s">
        <v>21</v>
      </c>
      <c r="I4" s="42"/>
      <c r="J4" s="41" t="s">
        <v>22</v>
      </c>
      <c r="K4" s="42"/>
      <c r="L4" s="35" t="s">
        <v>23</v>
      </c>
      <c r="M4" s="56"/>
      <c r="N4" s="56"/>
      <c r="O4" s="56"/>
      <c r="P4" s="48" t="s">
        <v>24</v>
      </c>
      <c r="Q4" s="30" t="s">
        <v>25</v>
      </c>
      <c r="R4" s="15"/>
      <c r="S4" s="15"/>
      <c r="T4" s="15"/>
      <c r="U4" s="15"/>
      <c r="V4" s="15"/>
    </row>
    <row r="5" spans="1:22" s="7" customFormat="1" ht="61.5" customHeight="1" x14ac:dyDescent="0.25">
      <c r="A5" s="28"/>
      <c r="B5" s="28"/>
      <c r="C5" s="54"/>
      <c r="D5" s="54"/>
      <c r="E5" s="46"/>
      <c r="F5" s="39"/>
      <c r="G5" s="40"/>
      <c r="H5" s="43"/>
      <c r="I5" s="44"/>
      <c r="J5" s="43"/>
      <c r="K5" s="44"/>
      <c r="L5" s="33" t="s">
        <v>3</v>
      </c>
      <c r="M5" s="33" t="s">
        <v>2</v>
      </c>
      <c r="N5" s="35" t="s">
        <v>7</v>
      </c>
      <c r="O5" s="36"/>
      <c r="P5" s="49"/>
      <c r="Q5" s="31"/>
      <c r="R5" s="15"/>
      <c r="S5" s="15"/>
      <c r="T5" s="15"/>
      <c r="U5" s="15"/>
      <c r="V5" s="15"/>
    </row>
    <row r="6" spans="1:22" s="7" customFormat="1" ht="29.25" customHeight="1" x14ac:dyDescent="0.25">
      <c r="A6" s="28"/>
      <c r="B6" s="28"/>
      <c r="C6" s="55"/>
      <c r="D6" s="55"/>
      <c r="E6" s="47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4"/>
      <c r="M6" s="34"/>
      <c r="N6" s="12" t="s">
        <v>3</v>
      </c>
      <c r="O6" s="12" t="s">
        <v>2</v>
      </c>
      <c r="P6" s="50"/>
      <c r="Q6" s="32"/>
      <c r="R6" s="15"/>
      <c r="S6" s="15"/>
      <c r="T6" s="15"/>
      <c r="U6" s="15"/>
      <c r="V6" s="15"/>
    </row>
    <row r="7" spans="1:22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5"/>
      <c r="S7" s="15"/>
      <c r="T7" s="15"/>
      <c r="U7" s="15"/>
      <c r="V7" s="15"/>
    </row>
    <row r="8" spans="1:22" ht="24.95" customHeight="1" x14ac:dyDescent="0.2">
      <c r="A8" s="18">
        <v>1</v>
      </c>
      <c r="B8" s="26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2027300.2</v>
      </c>
      <c r="G8" s="24">
        <f t="shared" ref="G8:G13" si="2">I8+K8+M8</f>
        <v>2027300.2</v>
      </c>
      <c r="H8" s="21">
        <f>389399.3+53294.5</f>
        <v>442693.8</v>
      </c>
      <c r="I8" s="21">
        <f>389399.3+53294.5</f>
        <v>442693.8</v>
      </c>
      <c r="J8" s="21">
        <f>446789+55610.2</f>
        <v>502399.2</v>
      </c>
      <c r="K8" s="21">
        <f>446789+55610.2</f>
        <v>502399.2</v>
      </c>
      <c r="L8" s="20">
        <f>970543.3+111663.9</f>
        <v>1082207.2</v>
      </c>
      <c r="M8" s="20">
        <f>970543.3+111663.9</f>
        <v>1082207.2</v>
      </c>
      <c r="N8" s="20">
        <f>312988.5+40286.8</f>
        <v>353275.3</v>
      </c>
      <c r="O8" s="20">
        <f>312988.5+40286.8</f>
        <v>353275.3</v>
      </c>
      <c r="P8" s="1">
        <f t="shared" ref="P8:P13" si="3">F8-G8</f>
        <v>0</v>
      </c>
      <c r="Q8" s="1">
        <f t="shared" ref="Q8:Q13" si="4">E8+P8</f>
        <v>0</v>
      </c>
    </row>
    <row r="9" spans="1:22" ht="24.95" customHeight="1" x14ac:dyDescent="0.2">
      <c r="A9" s="18">
        <v>2</v>
      </c>
      <c r="B9" s="26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704989.3</v>
      </c>
      <c r="G9" s="6">
        <f t="shared" ref="G9" si="7">I9+K9+M9</f>
        <v>704989.3</v>
      </c>
      <c r="H9" s="21">
        <f>283264.3+41418.1</f>
        <v>324682.39999999997</v>
      </c>
      <c r="I9" s="21">
        <v>324682.40000000002</v>
      </c>
      <c r="J9" s="19">
        <v>0</v>
      </c>
      <c r="K9" s="19">
        <v>0</v>
      </c>
      <c r="L9" s="20">
        <f>334825+45481.9</f>
        <v>380306.9</v>
      </c>
      <c r="M9" s="20">
        <v>380306.9</v>
      </c>
      <c r="N9" s="20">
        <f>149163+22892</f>
        <v>172055</v>
      </c>
      <c r="O9" s="20">
        <v>172055</v>
      </c>
      <c r="P9" s="1">
        <f t="shared" ref="P9" si="8">F9-G9</f>
        <v>0</v>
      </c>
      <c r="Q9" s="1">
        <f t="shared" ref="Q9" si="9">E9+P9</f>
        <v>0</v>
      </c>
    </row>
    <row r="10" spans="1:22" ht="24.95" customHeight="1" x14ac:dyDescent="0.2">
      <c r="A10" s="18">
        <v>3</v>
      </c>
      <c r="B10" s="26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792566.3</v>
      </c>
      <c r="G10" s="6">
        <f t="shared" si="2"/>
        <v>792566.3</v>
      </c>
      <c r="H10" s="21">
        <v>273050.2</v>
      </c>
      <c r="I10" s="21">
        <v>273050.2</v>
      </c>
      <c r="J10" s="19">
        <v>0</v>
      </c>
      <c r="K10" s="19">
        <v>0</v>
      </c>
      <c r="L10" s="20">
        <v>519516.1</v>
      </c>
      <c r="M10" s="20">
        <v>519516.1</v>
      </c>
      <c r="N10" s="20">
        <v>226864.3</v>
      </c>
      <c r="O10" s="20">
        <v>226864.3</v>
      </c>
      <c r="P10" s="1">
        <f t="shared" si="3"/>
        <v>0</v>
      </c>
      <c r="Q10" s="1">
        <f t="shared" si="4"/>
        <v>0</v>
      </c>
    </row>
    <row r="11" spans="1:22" ht="24.95" customHeight="1" x14ac:dyDescent="0.2">
      <c r="A11" s="18">
        <v>4</v>
      </c>
      <c r="B11" s="27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466657.89999999997</v>
      </c>
      <c r="G11" s="6">
        <f t="shared" si="2"/>
        <v>466657.9</v>
      </c>
      <c r="H11" s="19">
        <f>160926.4+17336.2</f>
        <v>178262.6</v>
      </c>
      <c r="I11" s="19">
        <v>178262.6</v>
      </c>
      <c r="J11" s="19">
        <f>193160.8+29975.8</f>
        <v>223136.59999999998</v>
      </c>
      <c r="K11" s="19">
        <v>223136.6</v>
      </c>
      <c r="L11" s="22">
        <f>56895.7+8363</f>
        <v>65258.7</v>
      </c>
      <c r="M11" s="22">
        <v>65258.7</v>
      </c>
      <c r="N11" s="22">
        <f>47257.3+6900.3</f>
        <v>54157.600000000006</v>
      </c>
      <c r="O11" s="22">
        <v>54157.599999999999</v>
      </c>
      <c r="P11" s="1">
        <f t="shared" si="3"/>
        <v>0</v>
      </c>
      <c r="Q11" s="1">
        <f t="shared" si="4"/>
        <v>0</v>
      </c>
    </row>
    <row r="12" spans="1:22" ht="24.95" customHeight="1" x14ac:dyDescent="0.2">
      <c r="A12" s="18">
        <v>5</v>
      </c>
      <c r="B12" s="27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133282.70000000001</v>
      </c>
      <c r="G12" s="6">
        <f t="shared" si="2"/>
        <v>133282.70000000001</v>
      </c>
      <c r="H12" s="19">
        <v>96921</v>
      </c>
      <c r="I12" s="19">
        <v>96921</v>
      </c>
      <c r="J12" s="19">
        <v>0</v>
      </c>
      <c r="K12" s="19">
        <v>0</v>
      </c>
      <c r="L12" s="20">
        <v>36361.699999999997</v>
      </c>
      <c r="M12" s="20">
        <v>36361.699999999997</v>
      </c>
      <c r="N12" s="20">
        <v>16606.099999999999</v>
      </c>
      <c r="O12" s="20">
        <v>16606.099999999999</v>
      </c>
      <c r="P12" s="1">
        <f t="shared" si="3"/>
        <v>0</v>
      </c>
      <c r="Q12" s="1">
        <f t="shared" si="4"/>
        <v>0</v>
      </c>
      <c r="R12" s="17"/>
    </row>
    <row r="13" spans="1:22" ht="24.95" customHeight="1" x14ac:dyDescent="0.2">
      <c r="A13" s="18">
        <v>6</v>
      </c>
      <c r="B13" s="25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168900</v>
      </c>
      <c r="G13" s="6">
        <f t="shared" si="2"/>
        <v>168900</v>
      </c>
      <c r="H13" s="21">
        <v>107213.5</v>
      </c>
      <c r="I13" s="21">
        <v>107213.5</v>
      </c>
      <c r="J13" s="19">
        <v>0</v>
      </c>
      <c r="K13" s="19">
        <v>0</v>
      </c>
      <c r="L13" s="20">
        <v>61686.5</v>
      </c>
      <c r="M13" s="20">
        <v>61686.5</v>
      </c>
      <c r="N13" s="20">
        <v>16953</v>
      </c>
      <c r="O13" s="20">
        <v>16953</v>
      </c>
      <c r="P13" s="1">
        <f t="shared" si="3"/>
        <v>0</v>
      </c>
      <c r="Q13" s="1">
        <f t="shared" si="4"/>
        <v>0</v>
      </c>
    </row>
    <row r="14" spans="1:22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4293696.4000000004</v>
      </c>
      <c r="G14" s="2">
        <f t="shared" si="10"/>
        <v>4293696.4000000004</v>
      </c>
      <c r="H14" s="2">
        <f>SUM(H8:H13)</f>
        <v>1422823.5</v>
      </c>
      <c r="I14" s="2">
        <f t="shared" si="10"/>
        <v>1422823.5</v>
      </c>
      <c r="J14" s="2">
        <f t="shared" si="10"/>
        <v>725535.8</v>
      </c>
      <c r="K14" s="2">
        <f t="shared" si="10"/>
        <v>725535.8</v>
      </c>
      <c r="L14" s="2">
        <f t="shared" si="10"/>
        <v>2145337.1</v>
      </c>
      <c r="M14" s="2">
        <f t="shared" si="10"/>
        <v>2145337.1</v>
      </c>
      <c r="N14" s="2">
        <f t="shared" si="10"/>
        <v>839911.3</v>
      </c>
      <c r="O14" s="2">
        <f t="shared" si="10"/>
        <v>839911.3</v>
      </c>
      <c r="P14" s="2">
        <f t="shared" si="10"/>
        <v>0</v>
      </c>
      <c r="Q14" s="2">
        <f t="shared" si="10"/>
        <v>0</v>
      </c>
    </row>
  </sheetData>
  <mergeCells count="17">
    <mergeCell ref="C4:C6"/>
    <mergeCell ref="L4:O4"/>
    <mergeCell ref="D4:D6"/>
    <mergeCell ref="A2:Q2"/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2024-09-10T07:58:28Z</dcterms:modified>
</cp:coreProperties>
</file>